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<sst xmlns="http://schemas.openxmlformats.org/spreadsheetml/2006/main" count="90" uniqueCount="70">
  <si>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</si>
  <si>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</si>
  <si>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</si>
  <si>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</si>
  <si>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</si>
  <si>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</si>
  <si>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</si>
  <si>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</si>
  <si>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</si>
  <si>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</si>
  <si>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</si>
  <si>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</si>
  <si>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</si>
  <si>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</si>
  <si>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</si>
  <si>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</si>
  <si>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</si>
  <si>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</si>
  <si>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</si>
  <si>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</si>
  <si>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</si>
  <si>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</si>
  <si>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</si>
  <si>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</si>
  <si>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</si>
  <si>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</si>
  <si>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</si>
  <si>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</si>
  <si>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</si>
  <si>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</si>
  <si>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</si>
  <si>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</si>
  <si>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</si>
  <si>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</si>
  <si>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</si>
  <si>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</si>
  <si>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</si>
  <si>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</si>
  <si>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</si>
  <si>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</si>
  <si>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</si>
  <si>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</si>
  <si>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</si>
  <si>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</si>
  <si>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</si>
  <si>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</si>
  <si>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</si>
  <si>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</si>
  <si>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</si>
  <si>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</si>
  <si>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Государственная программа "Массовая информация и книгоиздание" на 2021 - 2025 годы</t>
  </si>
  <si>
    <t>утвержденного плана на                          1 квартал 2024г.,                      %</t>
  </si>
  <si>
    <t>утвержденного плана на                          2 квартал 2024г.,                      %</t>
  </si>
  <si>
    <t>утвержденного плана на                          3 квартал 2024г.,                      %</t>
  </si>
  <si>
    <t>утвержденного плана на                          4 квартал 2024г.,                      %</t>
  </si>
  <si>
    <t>утвержденного плана на  1-е полугодие 2024 г.,                      %</t>
  </si>
  <si>
    <r>
      <t>Налоговые</t>
    </r>
    <r>
      <rPr>
        <i/>
        <sz val="12"/>
        <rFont val="Times New Roman"/>
        <family val="1"/>
      </rPr>
      <t> доходы</t>
    </r>
  </si>
  <si>
    <r>
      <t>Неналоговые</t>
    </r>
    <r>
      <rPr>
        <i/>
        <sz val="12"/>
        <rFont val="Times New Roman"/>
        <family val="1"/>
      </rPr>
      <t> доходы</t>
    </r>
  </si>
  <si>
    <t>утвержденного плана на                          1 -полугодие 2024г.,                      %</t>
  </si>
  <si>
    <t>Исполнено на 01.06.2024 г.</t>
  </si>
  <si>
    <r>
      <t>Государственные программы за январь-май 2024 года   профинансированы  в  сумме 20 406,6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тыс. рублей или  37,1 %  к уточненному годовому плану, в том числе:</t>
    </r>
  </si>
  <si>
    <t>ИСПОЛНЕНИЕ КОНСОЛИДИРОВАННОГО БЮДЖЕТА МСТИСЛАВСКОГО РАЙОНА ЗА ЯНВАРЬ-МАЙ 2024 ГОДА</t>
  </si>
  <si>
    <r>
      <t>Уровень дотационности бюджета составил 62,9</t>
    </r>
    <r>
      <rPr>
        <b/>
        <i/>
        <sz val="15"/>
        <rFont val="Times New Roman"/>
        <family val="1"/>
      </rPr>
      <t xml:space="preserve"> %.</t>
    </r>
  </si>
  <si>
    <r>
      <t>Наибольшую долю собственных доходов консолидированного бюджета района сформировали налоговые поступления, которые составили 83,3</t>
    </r>
    <r>
      <rPr>
        <i/>
        <sz val="15"/>
        <rFont val="Times New Roman"/>
        <family val="1"/>
      </rPr>
      <t xml:space="preserve"> %.</t>
    </r>
  </si>
  <si>
    <r>
      <t>Расходы  консолидированного  бюджета  района профинансированы на</t>
    </r>
    <r>
      <rPr>
        <b/>
        <i/>
        <sz val="15"/>
        <rFont val="Times New Roman"/>
        <family val="1"/>
      </rPr>
      <t xml:space="preserve"> 22 959,3</t>
    </r>
    <r>
      <rPr>
        <sz val="15"/>
        <rFont val="Times New Roman"/>
        <family val="1"/>
      </rPr>
      <t xml:space="preserve"> тыс. рублей, или 38,6 % от утвержденного годового плана и  69,2 % от уточненного плана на 1-е полугодие.</t>
    </r>
  </si>
  <si>
    <t>Поступило за январь-май 2024 (тыс. рублей)</t>
  </si>
  <si>
    <t>Поступило за январь-май 2024, (тыс. рублей)</t>
  </si>
  <si>
    <t>Направлено за январь-май 2024, (тыс. рублей)</t>
  </si>
  <si>
    <t>На первоочередные расходы бюджета направлено 20 265,5 тыс. рублей, что составило 88,3 % от объема всех расходов.</t>
  </si>
  <si>
    <t>За   январь-май    2024  года     в    доход     консолидированного    бюджета    района   поступило 24 971,4 тыс. рублей, или 42,1 % от  утвержденного годового плана и    81,6 % от уточненного плана  1-го полугодия.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</si>
</sst>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sz val="12"/>
      <name val="Times New Roman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sz val="7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Arial"/>
      <family val="2"/>
    </font>
    <font>
      <sz val="12"/>
      <color rgb="FFFF0000"/>
      <name val="Times New Roman"/>
      <family val="1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8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178" fontId="3" fillId="0" borderId="10" xfId="57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0" fillId="0" borderId="0" xfId="0" applyFont="1" applyAlignment="1">
      <alignment/>
    </xf>
    <xf numFmtId="4" fontId="59" fillId="0" borderId="0" xfId="0" applyNumberFormat="1" applyFont="1" applyAlignment="1">
      <alignment vertical="top"/>
    </xf>
    <xf numFmtId="4" fontId="40" fillId="0" borderId="0" xfId="0" applyNumberFormat="1" applyFont="1" applyAlignment="1">
      <alignment/>
    </xf>
    <xf numFmtId="4" fontId="60" fillId="0" borderId="0" xfId="0" applyNumberFormat="1" applyFont="1" applyAlignment="1">
      <alignment vertical="top"/>
    </xf>
    <xf numFmtId="4" fontId="56" fillId="0" borderId="0" xfId="0" applyNumberFormat="1" applyFont="1" applyAlignment="1">
      <alignment/>
    </xf>
    <xf numFmtId="4" fontId="60" fillId="0" borderId="0" xfId="0" applyNumberFormat="1" applyFont="1" applyFill="1" applyAlignment="1">
      <alignment vertical="top"/>
    </xf>
    <xf numFmtId="4" fontId="14" fillId="0" borderId="0" xfId="0" applyNumberFormat="1" applyFont="1" applyAlignment="1">
      <alignment vertical="top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textRotation="90" wrapText="1"/>
    </xf>
    <xf numFmtId="0" fontId="62" fillId="0" borderId="0" xfId="0" applyFont="1" applyBorder="1" applyAlignment="1">
      <alignment vertical="center" textRotation="90" wrapText="1"/>
    </xf>
    <xf numFmtId="0" fontId="56" fillId="0" borderId="0" xfId="0" applyFont="1" applyBorder="1" applyAlignment="1">
      <alignment/>
    </xf>
    <xf numFmtId="180" fontId="56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58" fillId="0" borderId="0" xfId="0" applyFont="1" applyBorder="1" applyAlignment="1">
      <alignment vertical="center" wrapText="1"/>
    </xf>
    <xf numFmtId="0" fontId="33" fillId="0" borderId="10" xfId="0" applyFont="1" applyBorder="1" applyAlignment="1">
      <alignment/>
    </xf>
    <xf numFmtId="4" fontId="14" fillId="0" borderId="0" xfId="0" applyNumberFormat="1" applyFont="1" applyFill="1" applyAlignment="1">
      <alignment vertical="top"/>
    </xf>
    <xf numFmtId="4" fontId="33" fillId="0" borderId="10" xfId="0" applyNumberFormat="1" applyFont="1" applyBorder="1" applyAlignment="1">
      <alignment/>
    </xf>
    <xf numFmtId="4" fontId="33" fillId="0" borderId="0" xfId="0" applyNumberFormat="1" applyFont="1" applyAlignment="1">
      <alignment vertical="top"/>
    </xf>
    <xf numFmtId="4" fontId="33" fillId="0" borderId="0" xfId="0" applyNumberFormat="1" applyFont="1" applyAlignment="1">
      <alignment/>
    </xf>
    <xf numFmtId="0" fontId="63" fillId="0" borderId="0" xfId="0" applyFont="1" applyAlignment="1">
      <alignment vertical="center"/>
    </xf>
    <xf numFmtId="0" fontId="58" fillId="0" borderId="12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vertical="center" textRotation="90" wrapText="1"/>
    </xf>
    <xf numFmtId="178" fontId="10" fillId="0" borderId="0" xfId="57" applyNumberFormat="1" applyFont="1" applyBorder="1" applyAlignment="1">
      <alignment horizontal="center"/>
    </xf>
    <xf numFmtId="178" fontId="3" fillId="0" borderId="0" xfId="57" applyNumberFormat="1" applyFont="1" applyBorder="1" applyAlignment="1">
      <alignment horizontal="center"/>
    </xf>
    <xf numFmtId="180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6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49.7109375" style="0" customWidth="1"/>
    <col min="2" max="2" width="16.7109375" style="0" customWidth="1"/>
    <col min="3" max="3" width="16.57421875" style="0" customWidth="1"/>
    <col min="4" max="5" width="11.7109375" style="0" customWidth="1"/>
    <col min="6" max="6" width="11.421875" style="0" bestFit="1" customWidth="1"/>
    <col min="9" max="9" width="10.421875" style="0" bestFit="1" customWidth="1"/>
  </cols>
  <sheetData>
    <row r="3" spans="1:5" ht="48" customHeight="1">
      <c r="A3" s="63" t="s">
        <v>61</v>
      </c>
      <c r="B3" s="63"/>
      <c r="C3" s="63"/>
      <c r="D3" s="63"/>
      <c r="E3" s="63"/>
    </row>
    <row r="4" spans="1:5" ht="15">
      <c r="A4" s="55"/>
      <c r="B4" s="1"/>
      <c r="C4" s="1"/>
      <c r="D4" s="1"/>
      <c r="E4" s="1"/>
    </row>
    <row r="5" spans="1:5" ht="69.75" customHeight="1">
      <c r="A5" s="69" t="s">
        <v>69</v>
      </c>
      <c r="B5" s="69"/>
      <c r="C5" s="69"/>
      <c r="D5" s="69"/>
      <c r="E5" s="69"/>
    </row>
    <row r="6" spans="1:5" ht="24.75" customHeight="1">
      <c r="A6" s="64" t="s">
        <v>0</v>
      </c>
      <c r="B6" s="64" t="s">
        <v>65</v>
      </c>
      <c r="C6" s="64" t="s">
        <v>1</v>
      </c>
      <c r="D6" s="65" t="s">
        <v>22</v>
      </c>
      <c r="E6" s="66"/>
    </row>
    <row r="7" spans="1:5" ht="93" customHeight="1">
      <c r="A7" s="64"/>
      <c r="B7" s="64"/>
      <c r="C7" s="64"/>
      <c r="D7" s="4" t="s">
        <v>23</v>
      </c>
      <c r="E7" s="5" t="s">
        <v>58</v>
      </c>
    </row>
    <row r="8" spans="1:5" ht="15.75">
      <c r="A8" s="6" t="s">
        <v>2</v>
      </c>
      <c r="B8" s="20">
        <v>6980.3</v>
      </c>
      <c r="C8" s="7">
        <f>B8/$B$12</f>
        <v>0.2795306649580522</v>
      </c>
      <c r="D8" s="7">
        <f>B8/Лист2!B4</f>
        <v>0.39434940793636447</v>
      </c>
      <c r="E8" s="7">
        <f>B8/Лист2!H4</f>
        <v>0.8331403745389877</v>
      </c>
    </row>
    <row r="9" spans="1:5" ht="15.75">
      <c r="A9" s="6" t="s">
        <v>3</v>
      </c>
      <c r="B9" s="20">
        <v>1394.9</v>
      </c>
      <c r="C9" s="7">
        <f>B9/$B$12</f>
        <v>0.05585968003524018</v>
      </c>
      <c r="D9" s="7">
        <f>B9/Лист2!B5</f>
        <v>0.4780656659126739</v>
      </c>
      <c r="E9" s="7">
        <f>B9/Лист2!H5</f>
        <v>1.042604081022498</v>
      </c>
    </row>
    <row r="10" spans="1:5" ht="15.75">
      <c r="A10" s="6" t="s">
        <v>4</v>
      </c>
      <c r="B10" s="20">
        <v>16596.3</v>
      </c>
      <c r="C10" s="7">
        <f>B10/$B$12</f>
        <v>0.6646096550067077</v>
      </c>
      <c r="D10" s="7">
        <f>B10/Лист2!B6</f>
        <v>0.42935308452897747</v>
      </c>
      <c r="E10" s="7">
        <f>B10/Лист2!H6</f>
        <v>0.8308452481076536</v>
      </c>
    </row>
    <row r="11" spans="1:5" ht="15.75">
      <c r="A11" s="9" t="s">
        <v>31</v>
      </c>
      <c r="B11" s="21">
        <v>15712.8</v>
      </c>
      <c r="C11" s="10">
        <f>B11/$B$12</f>
        <v>0.6292293214264261</v>
      </c>
      <c r="D11" s="7">
        <f>B11/Лист2!B7</f>
        <v>0.41484297651578156</v>
      </c>
      <c r="E11" s="7">
        <f>B11/Лист2!H7</f>
        <v>0.7977741447415185</v>
      </c>
    </row>
    <row r="12" spans="1:5" ht="15.75">
      <c r="A12" s="11" t="s">
        <v>5</v>
      </c>
      <c r="B12" s="12">
        <f>B10+B9+B8</f>
        <v>24971.5</v>
      </c>
      <c r="C12" s="13">
        <f>B12/$B$12</f>
        <v>1</v>
      </c>
      <c r="D12" s="13">
        <f>B12/Лист2!B8</f>
        <v>0.42129779595362465</v>
      </c>
      <c r="E12" s="13">
        <f>B12/Лист2!H8</f>
        <v>0.8410347777470917</v>
      </c>
    </row>
    <row r="13" spans="1:5" ht="21" customHeight="1">
      <c r="A13" s="67" t="s">
        <v>62</v>
      </c>
      <c r="B13" s="67"/>
      <c r="C13" s="67"/>
      <c r="D13" s="67"/>
      <c r="E13" s="67"/>
    </row>
    <row r="14" spans="1:5" ht="44.25" customHeight="1">
      <c r="A14" s="68" t="s">
        <v>63</v>
      </c>
      <c r="B14" s="68"/>
      <c r="C14" s="68"/>
      <c r="D14" s="68"/>
      <c r="E14" s="68"/>
    </row>
    <row r="15" spans="1:5" ht="18" customHeight="1">
      <c r="A15" s="64" t="s">
        <v>0</v>
      </c>
      <c r="B15" s="64" t="s">
        <v>66</v>
      </c>
      <c r="C15" s="64" t="s">
        <v>24</v>
      </c>
      <c r="D15" s="65" t="s">
        <v>22</v>
      </c>
      <c r="E15" s="66"/>
    </row>
    <row r="16" spans="1:5" ht="93" customHeight="1">
      <c r="A16" s="64"/>
      <c r="B16" s="64"/>
      <c r="C16" s="64"/>
      <c r="D16" s="4" t="s">
        <v>23</v>
      </c>
      <c r="E16" s="5" t="s">
        <v>55</v>
      </c>
    </row>
    <row r="17" spans="1:5" ht="15.75">
      <c r="A17" s="11" t="s">
        <v>6</v>
      </c>
      <c r="B17" s="12">
        <f>B18+B23</f>
        <v>8375.2</v>
      </c>
      <c r="C17" s="13">
        <f>B17/B17</f>
        <v>1</v>
      </c>
      <c r="D17" s="14">
        <f>B17/Лист2!B12</f>
        <v>0.4061963469876714</v>
      </c>
      <c r="E17" s="14">
        <f>B17/Лист2!H12</f>
        <v>0.861983079804862</v>
      </c>
    </row>
    <row r="18" spans="1:5" ht="15.75">
      <c r="A18" s="15" t="s">
        <v>33</v>
      </c>
      <c r="B18" s="22">
        <f>B8</f>
        <v>6980.3</v>
      </c>
      <c r="C18" s="23">
        <f>B18/B17</f>
        <v>0.8334487534626038</v>
      </c>
      <c r="D18" s="14">
        <f>B18/Лист2!B13</f>
        <v>0.39434940793636447</v>
      </c>
      <c r="E18" s="14">
        <f>B18/Лист2!H13</f>
        <v>0.8331403745389877</v>
      </c>
    </row>
    <row r="19" spans="1:5" ht="15.75">
      <c r="A19" s="9" t="s">
        <v>7</v>
      </c>
      <c r="B19" s="3"/>
      <c r="C19" s="7"/>
      <c r="D19" s="8"/>
      <c r="E19" s="14"/>
    </row>
    <row r="20" spans="1:5" ht="15.75">
      <c r="A20" s="6" t="s">
        <v>8</v>
      </c>
      <c r="B20" s="20">
        <v>3833.2</v>
      </c>
      <c r="C20" s="7">
        <f>B20/B17</f>
        <v>0.45768459260674366</v>
      </c>
      <c r="D20" s="8">
        <f>B20/Лист2!B15</f>
        <v>0.4024525964344959</v>
      </c>
      <c r="E20" s="8">
        <f>B20/Лист2!H15</f>
        <v>0.8550714938990386</v>
      </c>
    </row>
    <row r="21" spans="1:5" ht="15.75">
      <c r="A21" s="6" t="s">
        <v>9</v>
      </c>
      <c r="B21" s="20">
        <v>2131.8</v>
      </c>
      <c r="C21" s="7">
        <f>B21/B17</f>
        <v>0.2545372050816697</v>
      </c>
      <c r="D21" s="8">
        <f>B21/Лист2!B16</f>
        <v>0.45427037163314016</v>
      </c>
      <c r="E21" s="8">
        <f>B21/Лист2!H16</f>
        <v>0.9464150943396227</v>
      </c>
    </row>
    <row r="22" spans="1:5" ht="31.5">
      <c r="A22" s="6" t="s">
        <v>25</v>
      </c>
      <c r="B22" s="16">
        <v>444</v>
      </c>
      <c r="C22" s="7">
        <f>B22/B17</f>
        <v>0.0530136593752985</v>
      </c>
      <c r="D22" s="8">
        <f>B22/Лист2!B17</f>
        <v>0.2768424990647213</v>
      </c>
      <c r="E22" s="8">
        <f>B22/Лист2!H17</f>
        <v>0.5581395348837209</v>
      </c>
    </row>
    <row r="23" spans="1:5" ht="15.75">
      <c r="A23" s="15" t="s">
        <v>32</v>
      </c>
      <c r="B23" s="22">
        <f>B9</f>
        <v>1394.9</v>
      </c>
      <c r="C23" s="23">
        <f>B23/B17</f>
        <v>0.1665512465373961</v>
      </c>
      <c r="D23" s="14">
        <f>B23/Лист2!B18</f>
        <v>0.4780656659126739</v>
      </c>
      <c r="E23" s="14">
        <f>B23/Лист2!H18</f>
        <v>1.042604081022498</v>
      </c>
    </row>
    <row r="24" spans="1:5" ht="84.75" customHeight="1">
      <c r="A24" s="71" t="s">
        <v>64</v>
      </c>
      <c r="B24" s="71"/>
      <c r="C24" s="71"/>
      <c r="D24" s="71"/>
      <c r="E24" s="71"/>
    </row>
    <row r="25" spans="1:5" ht="27" customHeight="1">
      <c r="A25" s="64" t="s">
        <v>0</v>
      </c>
      <c r="B25" s="64" t="s">
        <v>67</v>
      </c>
      <c r="C25" s="64" t="s">
        <v>1</v>
      </c>
      <c r="D25" s="17"/>
      <c r="E25" s="17"/>
    </row>
    <row r="26" spans="1:5" ht="56.25" customHeight="1">
      <c r="A26" s="64"/>
      <c r="B26" s="64"/>
      <c r="C26" s="64"/>
      <c r="D26" s="18"/>
      <c r="E26" s="58"/>
    </row>
    <row r="27" spans="1:5" ht="15.75">
      <c r="A27" s="11" t="s">
        <v>10</v>
      </c>
      <c r="B27" s="12">
        <f>B29+B30+B31+B32+B33</f>
        <v>22959.3</v>
      </c>
      <c r="C27" s="13">
        <f>B27/B27</f>
        <v>1</v>
      </c>
      <c r="D27" s="59"/>
      <c r="E27" s="59"/>
    </row>
    <row r="28" spans="1:5" ht="15.75">
      <c r="A28" s="9" t="s">
        <v>11</v>
      </c>
      <c r="B28" s="3"/>
      <c r="C28" s="6"/>
      <c r="D28" s="60"/>
      <c r="E28" s="60"/>
    </row>
    <row r="29" spans="1:5" ht="15.75">
      <c r="A29" s="6" t="s">
        <v>27</v>
      </c>
      <c r="B29" s="20">
        <v>3065.8</v>
      </c>
      <c r="C29" s="19">
        <f>B29/$B$27</f>
        <v>0.13353194566036422</v>
      </c>
      <c r="D29" s="60"/>
      <c r="E29" s="60"/>
    </row>
    <row r="30" spans="1:9" ht="15.75">
      <c r="A30" s="6" t="s">
        <v>12</v>
      </c>
      <c r="B30" s="20">
        <v>16974.8</v>
      </c>
      <c r="C30" s="19">
        <f>B30/$B$27</f>
        <v>0.7393430984394124</v>
      </c>
      <c r="D30" s="60"/>
      <c r="E30" s="61"/>
      <c r="I30" s="48"/>
    </row>
    <row r="31" spans="1:5" ht="31.5">
      <c r="A31" s="6" t="s">
        <v>13</v>
      </c>
      <c r="B31" s="20">
        <v>2373.9</v>
      </c>
      <c r="C31" s="19">
        <f>B31/$B$27</f>
        <v>0.10339600946021875</v>
      </c>
      <c r="D31" s="60"/>
      <c r="E31" s="60"/>
    </row>
    <row r="32" spans="1:5" ht="15.75">
      <c r="A32" s="6" t="s">
        <v>14</v>
      </c>
      <c r="B32" s="16">
        <v>544.3</v>
      </c>
      <c r="C32" s="19">
        <f>B32/$B$27</f>
        <v>0.023707168772567108</v>
      </c>
      <c r="D32" s="62"/>
      <c r="E32" s="62"/>
    </row>
    <row r="33" spans="1:5" ht="15.75">
      <c r="A33" s="6" t="s">
        <v>15</v>
      </c>
      <c r="B33" s="3">
        <v>0.5</v>
      </c>
      <c r="C33" s="19">
        <f>B33/$B$27</f>
        <v>2.1777667437596095E-05</v>
      </c>
      <c r="D33" s="60"/>
      <c r="E33" s="60"/>
    </row>
    <row r="34" spans="1:6" ht="77.25" customHeight="1">
      <c r="A34" s="70" t="s">
        <v>68</v>
      </c>
      <c r="B34" s="70"/>
      <c r="C34" s="70"/>
      <c r="D34" s="49"/>
      <c r="E34" s="49"/>
      <c r="F34" s="26"/>
    </row>
    <row r="35" spans="1:6" ht="20.25" customHeight="1">
      <c r="A35" s="56"/>
      <c r="B35" s="56"/>
      <c r="C35" s="56"/>
      <c r="D35" s="49"/>
      <c r="E35" s="49"/>
      <c r="F35" s="26"/>
    </row>
    <row r="36" spans="1:5" ht="26.25" customHeight="1">
      <c r="A36" s="64" t="s">
        <v>0</v>
      </c>
      <c r="B36" s="64" t="s">
        <v>67</v>
      </c>
      <c r="C36" s="64" t="s">
        <v>1</v>
      </c>
      <c r="D36" s="43"/>
      <c r="E36" s="43"/>
    </row>
    <row r="37" spans="1:5" ht="57" customHeight="1">
      <c r="A37" s="64"/>
      <c r="B37" s="64"/>
      <c r="C37" s="64"/>
      <c r="D37" s="44"/>
      <c r="E37" s="45"/>
    </row>
    <row r="38" spans="1:5" ht="15.75">
      <c r="A38" s="11" t="s">
        <v>10</v>
      </c>
      <c r="B38" s="12">
        <f>B27</f>
        <v>22959.3</v>
      </c>
      <c r="C38" s="13">
        <f>B38/B38</f>
        <v>1</v>
      </c>
      <c r="D38" s="46"/>
      <c r="E38" s="46"/>
    </row>
    <row r="39" spans="1:5" ht="15.75">
      <c r="A39" s="6" t="s">
        <v>16</v>
      </c>
      <c r="B39" s="20">
        <v>20265.5</v>
      </c>
      <c r="C39" s="7">
        <f>B39/B38</f>
        <v>0.8826706389132073</v>
      </c>
      <c r="D39" s="46"/>
      <c r="E39" s="46"/>
    </row>
    <row r="40" spans="1:5" ht="15.75">
      <c r="A40" s="9" t="s">
        <v>26</v>
      </c>
      <c r="B40" s="20"/>
      <c r="C40" s="7"/>
      <c r="D40" s="46"/>
      <c r="E40" s="46"/>
    </row>
    <row r="41" spans="1:5" ht="31.5">
      <c r="A41" s="9" t="s">
        <v>17</v>
      </c>
      <c r="B41" s="20">
        <v>14581.6</v>
      </c>
      <c r="C41" s="7">
        <f>B41/B38</f>
        <v>0.6351064710161024</v>
      </c>
      <c r="D41" s="46"/>
      <c r="E41" s="47"/>
    </row>
    <row r="42" spans="1:5" ht="15.75">
      <c r="A42" s="9" t="s">
        <v>18</v>
      </c>
      <c r="B42" s="20">
        <v>2539.5</v>
      </c>
      <c r="C42" s="7">
        <f>B42/B38</f>
        <v>0.11060877291555056</v>
      </c>
      <c r="D42" s="46"/>
      <c r="E42" s="46"/>
    </row>
    <row r="43" spans="1:5" ht="31.5">
      <c r="A43" s="9" t="s">
        <v>19</v>
      </c>
      <c r="B43" s="20">
        <v>1021.6</v>
      </c>
      <c r="C43" s="7">
        <f>B43/B39</f>
        <v>0.05041079667415065</v>
      </c>
      <c r="D43" s="46"/>
      <c r="E43" s="46"/>
    </row>
    <row r="44" spans="1:5" ht="31.5">
      <c r="A44" s="9" t="s">
        <v>20</v>
      </c>
      <c r="B44" s="16">
        <v>689</v>
      </c>
      <c r="C44" s="7">
        <f>B44/B38</f>
        <v>0.03000962572900742</v>
      </c>
      <c r="D44" s="46"/>
      <c r="E44" s="46"/>
    </row>
    <row r="45" spans="1:5" ht="15.75">
      <c r="A45" s="6" t="s">
        <v>21</v>
      </c>
      <c r="B45" s="16">
        <v>500.8</v>
      </c>
      <c r="C45" s="7">
        <f>B45/B38</f>
        <v>0.021812511705496248</v>
      </c>
      <c r="D45" s="46"/>
      <c r="E45" s="46"/>
    </row>
    <row r="46" spans="1:5" ht="15">
      <c r="A46" s="57"/>
      <c r="B46" s="1"/>
      <c r="C46" s="1"/>
      <c r="D46" s="1"/>
      <c r="E46" s="1"/>
    </row>
    <row r="47" spans="1:5" ht="61.5" customHeight="1">
      <c r="A47" s="68" t="s">
        <v>60</v>
      </c>
      <c r="B47" s="68"/>
      <c r="C47" s="68"/>
      <c r="D47" s="68"/>
      <c r="E47" s="24"/>
    </row>
    <row r="48" spans="1:5" ht="19.5">
      <c r="A48" s="27"/>
      <c r="B48" s="28"/>
      <c r="C48" s="28"/>
      <c r="D48" s="28" t="s">
        <v>30</v>
      </c>
      <c r="E48" s="25"/>
    </row>
    <row r="49" spans="1:5" ht="47.25">
      <c r="A49" s="29" t="s">
        <v>35</v>
      </c>
      <c r="B49" s="3" t="s">
        <v>28</v>
      </c>
      <c r="C49" s="3" t="s">
        <v>59</v>
      </c>
      <c r="D49" s="3" t="s">
        <v>29</v>
      </c>
      <c r="E49" s="1"/>
    </row>
    <row r="50" spans="1:5" ht="63" customHeight="1">
      <c r="A50" s="30" t="s">
        <v>34</v>
      </c>
      <c r="B50" s="31">
        <v>1752.7</v>
      </c>
      <c r="C50" s="31">
        <v>653.9</v>
      </c>
      <c r="D50" s="32">
        <f>C50/B50*100</f>
        <v>37.30815313516289</v>
      </c>
      <c r="E50" s="1"/>
    </row>
    <row r="51" spans="1:5" ht="31.5">
      <c r="A51" s="33" t="s">
        <v>36</v>
      </c>
      <c r="B51" s="31">
        <v>606.1</v>
      </c>
      <c r="C51" s="31">
        <v>175.9</v>
      </c>
      <c r="D51" s="32">
        <f aca="true" t="shared" si="0" ref="D51:D64">C51/B51*100</f>
        <v>29.021613595116317</v>
      </c>
      <c r="E51" s="1"/>
    </row>
    <row r="52" spans="1:5" ht="47.25">
      <c r="A52" s="33" t="s">
        <v>37</v>
      </c>
      <c r="B52" s="31">
        <v>122.1</v>
      </c>
      <c r="C52" s="31">
        <v>54.7</v>
      </c>
      <c r="D52" s="32">
        <f t="shared" si="0"/>
        <v>44.7993447993448</v>
      </c>
      <c r="E52" s="1"/>
    </row>
    <row r="53" spans="1:5" ht="31.5">
      <c r="A53" s="33" t="s">
        <v>38</v>
      </c>
      <c r="B53" s="31">
        <v>3870.8</v>
      </c>
      <c r="C53" s="31">
        <v>1506.3</v>
      </c>
      <c r="D53" s="32">
        <f t="shared" si="0"/>
        <v>38.91443629223933</v>
      </c>
      <c r="E53" s="1"/>
    </row>
    <row r="54" spans="1:5" ht="47.25">
      <c r="A54" s="33" t="s">
        <v>39</v>
      </c>
      <c r="B54" s="31">
        <v>13755.6</v>
      </c>
      <c r="C54" s="31">
        <v>5678</v>
      </c>
      <c r="D54" s="32">
        <f t="shared" si="0"/>
        <v>41.277734159178806</v>
      </c>
      <c r="E54" s="1"/>
    </row>
    <row r="55" spans="1:5" ht="63">
      <c r="A55" s="33" t="s">
        <v>40</v>
      </c>
      <c r="B55" s="31">
        <v>4.8</v>
      </c>
      <c r="C55" s="31">
        <v>0</v>
      </c>
      <c r="D55" s="32">
        <f t="shared" si="0"/>
        <v>0</v>
      </c>
      <c r="E55" s="1"/>
    </row>
    <row r="56" spans="1:5" ht="31.5">
      <c r="A56" s="33" t="s">
        <v>41</v>
      </c>
      <c r="B56" s="31">
        <v>24004.3</v>
      </c>
      <c r="C56" s="31">
        <v>8086.2</v>
      </c>
      <c r="D56" s="32">
        <f t="shared" si="0"/>
        <v>33.686464508442235</v>
      </c>
      <c r="E56" s="1"/>
    </row>
    <row r="57" spans="1:5" ht="31.5">
      <c r="A57" s="33" t="s">
        <v>42</v>
      </c>
      <c r="B57" s="31">
        <v>3043.4</v>
      </c>
      <c r="C57" s="31">
        <v>1195.5</v>
      </c>
      <c r="D57" s="32">
        <f t="shared" si="0"/>
        <v>39.28172438719852</v>
      </c>
      <c r="E57" s="1"/>
    </row>
    <row r="58" spans="1:5" ht="31.5">
      <c r="A58" s="33" t="s">
        <v>43</v>
      </c>
      <c r="B58" s="31">
        <v>1216.9</v>
      </c>
      <c r="C58" s="31">
        <v>433.6</v>
      </c>
      <c r="D58" s="32">
        <f t="shared" si="0"/>
        <v>35.63152272166982</v>
      </c>
      <c r="E58" s="1"/>
    </row>
    <row r="59" spans="1:5" ht="31.5">
      <c r="A59" s="33" t="s">
        <v>44</v>
      </c>
      <c r="B59" s="31">
        <v>5388.8</v>
      </c>
      <c r="C59" s="31">
        <v>1850.6</v>
      </c>
      <c r="D59" s="32">
        <f t="shared" si="0"/>
        <v>34.341597387173394</v>
      </c>
      <c r="E59" s="1"/>
    </row>
    <row r="60" spans="1:5" ht="31.5">
      <c r="A60" s="33" t="s">
        <v>45</v>
      </c>
      <c r="B60" s="31">
        <v>707.8</v>
      </c>
      <c r="C60" s="31">
        <v>500.4</v>
      </c>
      <c r="D60" s="32">
        <f t="shared" si="0"/>
        <v>70.69793727041537</v>
      </c>
      <c r="E60" s="1"/>
    </row>
    <row r="61" spans="1:5" ht="63">
      <c r="A61" s="34" t="s">
        <v>46</v>
      </c>
      <c r="B61" s="31">
        <v>2.7</v>
      </c>
      <c r="C61" s="31">
        <v>0.8</v>
      </c>
      <c r="D61" s="32">
        <f t="shared" si="0"/>
        <v>29.629629629629626</v>
      </c>
      <c r="E61" s="1"/>
    </row>
    <row r="62" spans="1:5" ht="36.75" customHeight="1">
      <c r="A62" s="33" t="s">
        <v>50</v>
      </c>
      <c r="B62" s="31">
        <v>21.6</v>
      </c>
      <c r="C62" s="31">
        <v>6.4</v>
      </c>
      <c r="D62" s="32">
        <f t="shared" si="0"/>
        <v>29.629629629629626</v>
      </c>
      <c r="E62" s="1"/>
    </row>
    <row r="63" spans="1:5" ht="31.5">
      <c r="A63" s="33" t="s">
        <v>47</v>
      </c>
      <c r="B63" s="31">
        <v>549.8</v>
      </c>
      <c r="C63" s="31">
        <v>237.9</v>
      </c>
      <c r="D63" s="32">
        <f t="shared" si="0"/>
        <v>43.27028010185522</v>
      </c>
      <c r="E63" s="1"/>
    </row>
    <row r="64" spans="1:5" ht="47.25">
      <c r="A64" s="35" t="s">
        <v>48</v>
      </c>
      <c r="B64" s="31">
        <v>28.5</v>
      </c>
      <c r="C64" s="31">
        <v>26.4</v>
      </c>
      <c r="D64" s="32">
        <f t="shared" si="0"/>
        <v>92.63157894736842</v>
      </c>
      <c r="E64" s="1"/>
    </row>
    <row r="65" spans="1:5" ht="15.75">
      <c r="A65" s="33" t="s">
        <v>49</v>
      </c>
      <c r="B65" s="31">
        <f>SUM(B50:B64)</f>
        <v>55075.90000000001</v>
      </c>
      <c r="C65" s="31">
        <f>SUM(C50:C64)</f>
        <v>20406.600000000002</v>
      </c>
      <c r="D65" s="32">
        <f>C65/B65*100</f>
        <v>37.051777637768964</v>
      </c>
      <c r="E65" s="1"/>
    </row>
    <row r="66" spans="1:5" ht="15">
      <c r="A66" s="1"/>
      <c r="B66" s="1"/>
      <c r="C66" s="1"/>
      <c r="D66" s="1"/>
      <c r="E66" s="1"/>
    </row>
  </sheetData>
  <sheetProtection/>
  <mergeCells count="21">
    <mergeCell ref="C15:C16"/>
    <mergeCell ref="A34:C34"/>
    <mergeCell ref="A24:E24"/>
    <mergeCell ref="A15:A16"/>
    <mergeCell ref="C36:C37"/>
    <mergeCell ref="A14:E14"/>
    <mergeCell ref="A25:A26"/>
    <mergeCell ref="A5:E5"/>
    <mergeCell ref="A47:D47"/>
    <mergeCell ref="B25:B26"/>
    <mergeCell ref="C25:C26"/>
    <mergeCell ref="D15:E15"/>
    <mergeCell ref="B36:B37"/>
    <mergeCell ref="B15:B16"/>
    <mergeCell ref="A36:A37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P44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3" spans="1:16" ht="132.75">
      <c r="A3" s="50"/>
      <c r="B3" s="4" t="s">
        <v>23</v>
      </c>
      <c r="C3" s="5" t="s">
        <v>51</v>
      </c>
      <c r="D3" s="5" t="s">
        <v>52</v>
      </c>
      <c r="E3" s="5" t="s">
        <v>53</v>
      </c>
      <c r="F3" s="5" t="s">
        <v>54</v>
      </c>
      <c r="G3" s="36"/>
      <c r="H3" s="36"/>
      <c r="I3" s="36"/>
      <c r="J3" s="1"/>
      <c r="K3" s="1"/>
      <c r="L3" s="1"/>
      <c r="M3" s="1"/>
      <c r="N3" s="1"/>
      <c r="O3" s="1"/>
      <c r="P3" s="1"/>
    </row>
    <row r="4" spans="1:16" ht="15.75">
      <c r="A4" s="6" t="s">
        <v>2</v>
      </c>
      <c r="B4" s="42">
        <v>17700.8</v>
      </c>
      <c r="C4" s="42">
        <v>3976.2</v>
      </c>
      <c r="D4" s="42">
        <v>4402.1</v>
      </c>
      <c r="E4" s="42">
        <v>4846.3</v>
      </c>
      <c r="F4" s="42">
        <v>4476.2</v>
      </c>
      <c r="G4" s="36"/>
      <c r="H4" s="54">
        <f>C4+D4</f>
        <v>8378.3</v>
      </c>
      <c r="I4" s="37"/>
      <c r="J4" s="39"/>
      <c r="K4" s="1"/>
      <c r="L4" s="1"/>
      <c r="M4" s="1"/>
      <c r="N4" s="1"/>
      <c r="O4" s="1"/>
      <c r="P4" s="1"/>
    </row>
    <row r="5" spans="1:16" ht="15.75">
      <c r="A5" s="6" t="s">
        <v>3</v>
      </c>
      <c r="B5" s="42">
        <v>2917.8</v>
      </c>
      <c r="C5" s="42">
        <v>650.9</v>
      </c>
      <c r="D5" s="42">
        <v>687</v>
      </c>
      <c r="E5" s="42">
        <v>728.8</v>
      </c>
      <c r="F5" s="42">
        <v>851.1</v>
      </c>
      <c r="G5" s="36"/>
      <c r="H5" s="54">
        <f>C5+D5</f>
        <v>1337.9</v>
      </c>
      <c r="I5" s="37"/>
      <c r="J5" s="39"/>
      <c r="K5" s="1"/>
      <c r="L5" s="1"/>
      <c r="M5" s="1"/>
      <c r="N5" s="1"/>
      <c r="O5" s="1"/>
      <c r="P5" s="1"/>
    </row>
    <row r="6" spans="1:16" ht="31.5">
      <c r="A6" s="6" t="s">
        <v>4</v>
      </c>
      <c r="B6" s="42">
        <v>38654.2</v>
      </c>
      <c r="C6" s="42">
        <v>8458.4</v>
      </c>
      <c r="D6" s="42">
        <v>11516.8</v>
      </c>
      <c r="E6" s="42">
        <v>8542.1</v>
      </c>
      <c r="F6" s="42">
        <v>10136.9</v>
      </c>
      <c r="G6" s="36"/>
      <c r="H6" s="54">
        <f>C6+D6</f>
        <v>19975.199999999997</v>
      </c>
      <c r="I6" s="37">
        <f>C7+D7+E7+F7</f>
        <v>37876.5</v>
      </c>
      <c r="J6" s="39"/>
      <c r="K6" s="1"/>
      <c r="L6" s="1"/>
      <c r="M6" s="1"/>
      <c r="N6" s="1"/>
      <c r="O6" s="1"/>
      <c r="P6" s="1"/>
    </row>
    <row r="7" spans="1:16" ht="15.75">
      <c r="A7" s="9" t="s">
        <v>31</v>
      </c>
      <c r="B7" s="42">
        <v>37876.5</v>
      </c>
      <c r="C7" s="42">
        <v>8332.8</v>
      </c>
      <c r="D7" s="42">
        <v>11363</v>
      </c>
      <c r="E7" s="42">
        <v>8332.8</v>
      </c>
      <c r="F7" s="42">
        <v>9847.9</v>
      </c>
      <c r="G7" s="36"/>
      <c r="H7" s="54">
        <f>C7+D7</f>
        <v>19695.8</v>
      </c>
      <c r="I7" s="37">
        <f>C8+D8+E8+F8</f>
        <v>59272.8</v>
      </c>
      <c r="J7" s="1"/>
      <c r="K7" s="1"/>
      <c r="L7" s="1"/>
      <c r="M7" s="1"/>
      <c r="N7" s="1"/>
      <c r="O7" s="1"/>
      <c r="P7" s="1"/>
    </row>
    <row r="8" spans="1:16" ht="15.75">
      <c r="A8" s="11" t="s">
        <v>5</v>
      </c>
      <c r="B8" s="51">
        <f>B4+B5+B6</f>
        <v>59272.799999999996</v>
      </c>
      <c r="C8" s="51">
        <f>C4+C5+C6</f>
        <v>13085.5</v>
      </c>
      <c r="D8" s="51">
        <f>D4+D5+D6</f>
        <v>16605.9</v>
      </c>
      <c r="E8" s="51">
        <f>E4+E5+E6</f>
        <v>14117.2</v>
      </c>
      <c r="F8" s="51">
        <f>F4+F5+F6</f>
        <v>15464.2</v>
      </c>
      <c r="G8" s="36"/>
      <c r="H8" s="54">
        <f>C8+D8</f>
        <v>29691.4</v>
      </c>
      <c r="I8" s="37"/>
      <c r="J8" s="40"/>
      <c r="K8" s="1"/>
      <c r="L8" s="41"/>
      <c r="M8" s="41"/>
      <c r="N8" s="41"/>
      <c r="O8" s="41"/>
      <c r="P8" s="41"/>
    </row>
    <row r="9" spans="1:16" ht="15">
      <c r="A9" s="2"/>
      <c r="B9" s="2"/>
      <c r="C9" s="2"/>
      <c r="D9" s="2"/>
      <c r="E9" s="2"/>
      <c r="F9" s="2"/>
      <c r="G9" s="36"/>
      <c r="H9" s="36"/>
      <c r="I9" s="36"/>
      <c r="J9" s="1"/>
      <c r="K9" s="1"/>
      <c r="L9" s="1"/>
      <c r="M9" s="1"/>
      <c r="N9" s="1"/>
      <c r="O9" s="1"/>
      <c r="P9" s="1"/>
    </row>
    <row r="10" spans="1:16" ht="15">
      <c r="A10" s="2"/>
      <c r="B10" s="42"/>
      <c r="C10" s="42"/>
      <c r="D10" s="42"/>
      <c r="E10" s="42"/>
      <c r="F10" s="42"/>
      <c r="G10" s="36"/>
      <c r="H10" s="38"/>
      <c r="I10" s="36"/>
      <c r="J10" s="1"/>
      <c r="K10" s="1"/>
      <c r="L10" s="1"/>
      <c r="M10" s="1"/>
      <c r="N10" s="1"/>
      <c r="O10" s="1"/>
      <c r="P10" s="1"/>
    </row>
    <row r="11" spans="1:16" ht="15">
      <c r="A11" s="2"/>
      <c r="B11" s="51"/>
      <c r="C11" s="51"/>
      <c r="D11" s="51"/>
      <c r="E11" s="51"/>
      <c r="F11" s="51"/>
      <c r="G11" s="36"/>
      <c r="H11" s="36"/>
      <c r="I11" s="36"/>
      <c r="J11" s="1"/>
      <c r="K11" s="1"/>
      <c r="L11" s="1"/>
      <c r="M11" s="1"/>
      <c r="N11" s="1"/>
      <c r="O11" s="1"/>
      <c r="P11" s="1"/>
    </row>
    <row r="12" spans="1:16" ht="31.5">
      <c r="A12" s="11" t="s">
        <v>6</v>
      </c>
      <c r="B12" s="52">
        <f>B13+B18</f>
        <v>20618.6</v>
      </c>
      <c r="C12" s="52">
        <f>C13+C18</f>
        <v>4627.099999999999</v>
      </c>
      <c r="D12" s="52">
        <f>D13+D18</f>
        <v>5089.1</v>
      </c>
      <c r="E12" s="52">
        <f>E13+E18</f>
        <v>5575.1</v>
      </c>
      <c r="F12" s="52">
        <f>F13+F18</f>
        <v>5327.3</v>
      </c>
      <c r="G12" s="36"/>
      <c r="H12" s="54">
        <f>C12+D12</f>
        <v>9716.2</v>
      </c>
      <c r="I12" s="36"/>
      <c r="J12" s="1"/>
      <c r="K12" s="1"/>
      <c r="L12" s="1"/>
      <c r="M12" s="1"/>
      <c r="N12" s="1"/>
      <c r="O12" s="1"/>
      <c r="P12" s="1"/>
    </row>
    <row r="13" spans="1:16" ht="15.75">
      <c r="A13" s="15" t="s">
        <v>56</v>
      </c>
      <c r="B13" s="42">
        <f>B4</f>
        <v>17700.8</v>
      </c>
      <c r="C13" s="42">
        <f>C4</f>
        <v>3976.2</v>
      </c>
      <c r="D13" s="42">
        <f>D4</f>
        <v>4402.1</v>
      </c>
      <c r="E13" s="42">
        <f>E4</f>
        <v>4846.3</v>
      </c>
      <c r="F13" s="42">
        <f>F4</f>
        <v>4476.2</v>
      </c>
      <c r="G13" s="36"/>
      <c r="H13" s="54">
        <f aca="true" t="shared" si="0" ref="H13:H18">C13+D13</f>
        <v>8378.3</v>
      </c>
      <c r="I13" s="36"/>
      <c r="J13" s="1"/>
      <c r="K13" s="1"/>
      <c r="L13" s="1"/>
      <c r="M13" s="1"/>
      <c r="N13" s="1"/>
      <c r="O13" s="1"/>
      <c r="P13" s="1"/>
    </row>
    <row r="14" spans="1:16" ht="15.75">
      <c r="A14" s="9" t="s">
        <v>7</v>
      </c>
      <c r="B14" s="50"/>
      <c r="C14" s="50"/>
      <c r="D14" s="50"/>
      <c r="E14" s="50"/>
      <c r="F14" s="50"/>
      <c r="G14" s="36"/>
      <c r="H14" s="54">
        <f t="shared" si="0"/>
        <v>0</v>
      </c>
      <c r="I14" s="36"/>
      <c r="J14" s="1"/>
      <c r="K14" s="1"/>
      <c r="L14" s="1"/>
      <c r="M14" s="1"/>
      <c r="N14" s="1"/>
      <c r="O14" s="1"/>
      <c r="P14" s="1"/>
    </row>
    <row r="15" spans="1:10" ht="31.5">
      <c r="A15" s="6" t="s">
        <v>8</v>
      </c>
      <c r="B15" s="42">
        <v>9524.6</v>
      </c>
      <c r="C15" s="42">
        <v>2135.6</v>
      </c>
      <c r="D15" s="42">
        <v>2347.3</v>
      </c>
      <c r="E15" s="42">
        <v>2605.1</v>
      </c>
      <c r="F15" s="42">
        <v>2436.6</v>
      </c>
      <c r="G15" s="38">
        <f>SUM(C15:F15)</f>
        <v>9524.6</v>
      </c>
      <c r="H15" s="54">
        <f t="shared" si="0"/>
        <v>4482.9</v>
      </c>
      <c r="I15" s="36"/>
      <c r="J15" s="36"/>
    </row>
    <row r="16" spans="1:10" ht="33" customHeight="1">
      <c r="A16" s="6" t="s">
        <v>9</v>
      </c>
      <c r="B16" s="53">
        <v>4692.8</v>
      </c>
      <c r="C16" s="53">
        <v>1079.3</v>
      </c>
      <c r="D16" s="53">
        <v>1173.2</v>
      </c>
      <c r="E16" s="53">
        <v>1267.1</v>
      </c>
      <c r="F16" s="53">
        <v>1173.2</v>
      </c>
      <c r="G16" s="38">
        <f>SUM(C16:F16)</f>
        <v>4692.8</v>
      </c>
      <c r="H16" s="54">
        <f t="shared" si="0"/>
        <v>2252.5</v>
      </c>
      <c r="I16" s="36"/>
      <c r="J16" s="36"/>
    </row>
    <row r="17" spans="1:10" ht="63">
      <c r="A17" s="6" t="s">
        <v>25</v>
      </c>
      <c r="B17" s="42">
        <v>1603.8</v>
      </c>
      <c r="C17" s="42">
        <v>338.2</v>
      </c>
      <c r="D17" s="42">
        <v>457.3</v>
      </c>
      <c r="E17" s="42">
        <v>472.3</v>
      </c>
      <c r="F17" s="42">
        <v>336</v>
      </c>
      <c r="G17" s="38">
        <f>SUM(C17:F17)</f>
        <v>1603.8</v>
      </c>
      <c r="H17" s="54">
        <f t="shared" si="0"/>
        <v>795.5</v>
      </c>
      <c r="I17" s="36"/>
      <c r="J17" s="36"/>
    </row>
    <row r="18" spans="1:10" ht="31.5">
      <c r="A18" s="15" t="s">
        <v>57</v>
      </c>
      <c r="B18" s="42">
        <f>B5</f>
        <v>2917.8</v>
      </c>
      <c r="C18" s="42">
        <f>C5</f>
        <v>650.9</v>
      </c>
      <c r="D18" s="42">
        <f>D5</f>
        <v>687</v>
      </c>
      <c r="E18" s="42">
        <f>E5</f>
        <v>728.8</v>
      </c>
      <c r="F18" s="42">
        <f>F5</f>
        <v>851.1</v>
      </c>
      <c r="G18" s="36"/>
      <c r="H18" s="54">
        <f t="shared" si="0"/>
        <v>1337.9</v>
      </c>
      <c r="I18" s="36"/>
      <c r="J18" s="36"/>
    </row>
    <row r="19" spans="1:10" ht="15">
      <c r="A19" s="2"/>
      <c r="B19" s="2"/>
      <c r="C19" s="2"/>
      <c r="D19" s="2"/>
      <c r="E19" s="2"/>
      <c r="F19" s="2"/>
      <c r="G19" s="36"/>
      <c r="H19" s="36"/>
      <c r="I19" s="36"/>
      <c r="J19" s="36"/>
    </row>
    <row r="20" spans="1:9" ht="15">
      <c r="A20" s="2"/>
      <c r="B20" s="42"/>
      <c r="C20" s="42"/>
      <c r="D20" s="42"/>
      <c r="E20" s="42"/>
      <c r="F20" s="42"/>
      <c r="G20" s="36"/>
      <c r="H20" s="36"/>
      <c r="I20" s="36"/>
    </row>
    <row r="21" spans="1:13" ht="1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</row>
    <row r="22" spans="1:13" ht="1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</row>
    <row r="23" spans="1:13" ht="15">
      <c r="A23" s="2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</row>
    <row r="24" spans="1:13" ht="15">
      <c r="A24" s="2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</row>
    <row r="25" spans="1:13" ht="15">
      <c r="A25" s="2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</row>
    <row r="26" spans="1:13" ht="15">
      <c r="A26" s="2"/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2024-06-05T09:01:39Z</cp:lastPrinted>
  <dcterms:created xsi:type="dcterms:W3CDTF">2018-03-27T13:00:42Z</dcterms:created>
  <dcterms:modified xsi:type="dcterms:W3CDTF">2024-06-11T13:31:57Z</dcterms:modified>
  <cp:category/>
  <cp:version/>
  <cp:contentType/>
  <cp:contentStatus/>
</cp:coreProperties>
</file>