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<sst xmlns="http://schemas.openxmlformats.org/spreadsheetml/2006/main" count="90" uniqueCount="70">
  <si>
    <t>Наименование</t>
  </si>
  <si>
    <t>Уд.вес в общем объеме, %</t>
  </si>
  <si>
    <t>Налоговые доходы</t>
  </si>
  <si>
    <t>Неналоговые доходы</t>
  </si>
  <si>
    <t>Безвозмездные поступления</t>
  </si>
  <si>
    <t>Всего:</t>
  </si>
  <si>
    <t>Итого собственные доходы:</t>
  </si>
  <si>
    <t>из них:</t>
  </si>
  <si>
    <t>подоходный налог с физических лиц</t>
  </si>
  <si>
    <t>налог на добавленную стоимость</t>
  </si>
  <si>
    <t>Всего расходы:</t>
  </si>
  <si>
    <t>в том числе на финансирование:</t>
  </si>
  <si>
    <t>отраслей социальной сферы</t>
  </si>
  <si>
    <t>жилищно-коммунальные услуги и жилищное строительство</t>
  </si>
  <si>
    <t>отраслей национальной экономики</t>
  </si>
  <si>
    <t>прочих расходов</t>
  </si>
  <si>
    <t>первоочередные расходы</t>
  </si>
  <si>
    <t>заработную плату со взносами (отчислениями) на социальное страхование</t>
  </si>
  <si>
    <t>оплату коммунальных услуг</t>
  </si>
  <si>
    <t>субсидирование жилищно-коммунальных услуг, оказываемых населению</t>
  </si>
  <si>
    <t>текущие и капитальные трансферты населению</t>
  </si>
  <si>
    <t>капитальное строительство</t>
  </si>
  <si>
    <t>Исполнение от</t>
  </si>
  <si>
    <t>утвержденного годового плана, %</t>
  </si>
  <si>
    <t>Уд.вес в объеме собственных доходов,            %</t>
  </si>
  <si>
    <t>налоги от выручки при применении особых режимов налогооблажения</t>
  </si>
  <si>
    <t>из них на:</t>
  </si>
  <si>
    <t>общегосударственной деятельности</t>
  </si>
  <si>
    <t>Уточненный план на год</t>
  </si>
  <si>
    <t>% 
исполнения</t>
  </si>
  <si>
    <t>тыс. рублей</t>
  </si>
  <si>
    <r>
      <rPr>
        <i/>
        <sz val="9"/>
        <rFont val="Times New Roman"/>
        <family val="1"/>
      </rPr>
      <t>из них</t>
    </r>
    <r>
      <rPr>
        <i/>
        <sz val="12"/>
        <rFont val="Times New Roman"/>
        <family val="1"/>
      </rPr>
      <t xml:space="preserve"> дотация</t>
    </r>
  </si>
  <si>
    <t>Неналоговые доходы</t>
  </si>
  <si>
    <t>Налоговые доходы</t>
  </si>
  <si>
    <t>Государственная программа "Управление государственными финансами и регулирование финансового рынка" на 2020 год и на период до 2025 года</t>
  </si>
  <si>
    <t>Наименование государственной программы</t>
  </si>
  <si>
    <t>Государственная программа "Аграрный бизнес" на 2021-2025 годы</t>
  </si>
  <si>
    <t>Государственная программа по преодолению последствий катастрофы на Чернобыльской АЭС на 2021-2015 годы</t>
  </si>
  <si>
    <t>Государственная программа "Социальная защита" на 2021-2025 годы</t>
  </si>
  <si>
    <t>Государственная программа "Здоровье народа и демографическая безопасность" на 2021-2025 годы</t>
  </si>
  <si>
    <t>Государственная программа "Охрана окружающей среды и устойчивое использование природных ресурсов" на 2021-2025 годы</t>
  </si>
  <si>
    <t>Государственная программа "Образование и молодежная политика" на 2021 - 2025 годы</t>
  </si>
  <si>
    <t>Государственная программа "Культура Беларуси" на 2021 - 2025 годы</t>
  </si>
  <si>
    <t>Государственная программа "Физическая культура и спорт" на 2021 - 2025 годы</t>
  </si>
  <si>
    <t>Государственная программа "Комфортное жилье и благоприятная среда" на 2021 - 2025 годы</t>
  </si>
  <si>
    <t>Государственная программа "Строительство жилья" на 2021 - 2025 годы</t>
  </si>
  <si>
    <t>Государственная программа "Земельно-имущественные отношения, геодезическая и картографическая деятельность" на 2021-2025 годы</t>
  </si>
  <si>
    <t>Государственная программа "Транспортный комплекс" на 2021 - 2025 годы</t>
  </si>
  <si>
    <t>Государственная программа "Увековечение памяти погибших при защите Отечества" на 2021-2025 годы</t>
  </si>
  <si>
    <t>Итого по программе</t>
  </si>
  <si>
    <t>Государственная программа "Массовая информация и книгоиздание" на 2021 - 2025 годы</t>
  </si>
  <si>
    <t>утвержденного плана на                          1 квартал 2024г.,                      %</t>
  </si>
  <si>
    <t>утвержденного плана на                          2 квартал 2024г.,                      %</t>
  </si>
  <si>
    <t>утвержденного плана на                          3 квартал 2024г.,                      %</t>
  </si>
  <si>
    <t>утвержденного плана на                          4 квартал 2024г.,                      %</t>
  </si>
  <si>
    <t>утвержденного плана на  1 квартал 2024 г.,                      %</t>
  </si>
  <si>
    <t>Исполнено на 01.02.2024 г.</t>
  </si>
  <si>
    <t>ИСПОЛНЕНИЕ КОНСОЛИДИРОВАННОГО БЮДЖЕТА МСТИСЛАВСКОГО РАЙОНА ЗА ЯНВАРЬ-ФЕВРАЛЬ 2024 ГОДА</t>
  </si>
  <si>
    <t>Поступило за январь-февраль 2024 г. (тыс. рублей)</t>
  </si>
  <si>
    <r>
      <t>Уровень дотационности бюджета составил 61,9</t>
    </r>
    <r>
      <rPr>
        <b/>
        <i/>
        <sz val="15"/>
        <rFont val="Times New Roman"/>
        <family val="1"/>
      </rPr>
      <t xml:space="preserve"> %.</t>
    </r>
  </si>
  <si>
    <t>Поступило за январь-февраль 2024 г., (тыс. рублей)</t>
  </si>
  <si>
    <r>
      <t>Наибольшую долю собственных доходов консолидированного бюджета района сформировали налоговые поступления, которые составили 84,2</t>
    </r>
    <r>
      <rPr>
        <i/>
        <sz val="15"/>
        <rFont val="Times New Roman"/>
        <family val="1"/>
      </rPr>
      <t xml:space="preserve"> %.</t>
    </r>
  </si>
  <si>
    <t>Направлено за январь-февраль 2024 г.,     (тыс. рублей)</t>
  </si>
  <si>
    <r>
      <rPr>
        <i/>
        <sz val="9"/>
        <color indexed="9"/>
        <rFont val="Times New Roman"/>
        <family val="1"/>
      </rPr>
      <t>из них</t>
    </r>
    <r>
      <rPr>
        <i/>
        <sz val="12"/>
        <color indexed="9"/>
        <rFont val="Times New Roman"/>
        <family val="1"/>
      </rPr>
      <t xml:space="preserve"> дотация</t>
    </r>
  </si>
  <si>
    <r>
      <t>Налоговые</t>
    </r>
    <r>
      <rPr>
        <i/>
        <sz val="12"/>
        <color indexed="9"/>
        <rFont val="Times New Roman"/>
        <family val="1"/>
      </rPr>
      <t> доходы</t>
    </r>
  </si>
  <si>
    <r>
      <t>Неналоговые</t>
    </r>
    <r>
      <rPr>
        <i/>
        <sz val="12"/>
        <color indexed="9"/>
        <rFont val="Times New Roman"/>
        <family val="1"/>
      </rPr>
      <t> доходы</t>
    </r>
  </si>
  <si>
    <r>
      <t>Расходы консолидированного бюджета района профинансированы на</t>
    </r>
    <r>
      <rPr>
        <b/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8 070,7 тыс. рублей, или 13,6 % от утвержденного годового плана и  61,7 % от  плана на 1 квартал.</t>
    </r>
  </si>
  <si>
    <t>На первоочередные расходы бюджета направлено 7 600,3 тыс. рублей, что составило 
94,2 % от объема всех расходов.</t>
  </si>
  <si>
    <r>
      <t>Государственные   программы  за   январь-февраль  2024 года   профинансированы  в  сумме 7 221,3</t>
    </r>
    <r>
      <rPr>
        <i/>
        <sz val="15"/>
        <rFont val="Times New Roman"/>
        <family val="1"/>
      </rPr>
      <t xml:space="preserve"> </t>
    </r>
    <r>
      <rPr>
        <sz val="15"/>
        <rFont val="Times New Roman"/>
        <family val="1"/>
      </rPr>
      <t>тыс. рублей или 13,5 % к уточненному годовому плану, в том числе:</t>
    </r>
  </si>
  <si>
    <t>За январь-февраль  2024  года   в  доход  консолидированного  бюджета  района  поступило 8 972,3 тыс. рублей, или 15,1 % от утвержденного годового  плана и  68,6 %  от  плана  1 квартала.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</si>
</sst>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%"/>
    <numFmt numFmtId="178" formatCode="0.0%"/>
    <numFmt numFmtId="179" formatCode="#,##0.000"/>
    <numFmt numFmtId="180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name val="Times New Roman"/>
      <family val="1"/>
    </font>
    <font>
      <sz val="12"/>
      <name val="Times New Roman"/>
      <family val="1"/>
    </font>
    <font>
      <b/>
      <i/>
      <sz val="15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i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5"/>
      <name val="Times New Roman"/>
      <family val="1"/>
    </font>
    <font>
      <sz val="7"/>
      <name val="Arial"/>
      <family val="2"/>
    </font>
    <font>
      <sz val="12"/>
      <name val="Times New Roman Cyr"/>
      <family val="0"/>
    </font>
    <font>
      <i/>
      <sz val="12"/>
      <color indexed="9"/>
      <name val="Times New Roman"/>
      <family val="1"/>
    </font>
    <font>
      <b/>
      <sz val="10"/>
      <name val="Times New Roman"/>
      <family val="1"/>
    </font>
    <font>
      <i/>
      <sz val="9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color indexed="10"/>
      <name val="Times New Roman"/>
      <family val="1"/>
    </font>
    <font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5"/>
      <color rgb="FFFF0000"/>
      <name val="Times New Roman"/>
      <family val="1"/>
    </font>
    <font>
      <sz val="12"/>
      <color theme="0"/>
      <name val="Times New Roman"/>
      <family val="1"/>
    </font>
    <font>
      <b/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theme="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vertical="center"/>
    </xf>
    <xf numFmtId="0" fontId="3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3" fillId="0" borderId="10" xfId="0" applyFont="1" applyBorder="1" applyAlignment="1">
      <alignment horizontal="justify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57" applyNumberFormat="1" applyFont="1" applyBorder="1" applyAlignment="1">
      <alignment horizontal="center"/>
    </xf>
    <xf numFmtId="0" fontId="7" fillId="0" borderId="10" xfId="0" applyFont="1" applyBorder="1" applyAlignment="1">
      <alignment horizontal="justify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178" fontId="10" fillId="0" borderId="10" xfId="57" applyNumberFormat="1" applyFont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 wrapText="1"/>
    </xf>
    <xf numFmtId="178" fontId="3" fillId="0" borderId="10" xfId="57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8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top" wrapText="1"/>
    </xf>
    <xf numFmtId="176" fontId="3" fillId="0" borderId="10" xfId="0" applyNumberFormat="1" applyFont="1" applyBorder="1" applyAlignment="1">
      <alignment horizontal="right" vertical="top"/>
    </xf>
    <xf numFmtId="180" fontId="3" fillId="0" borderId="10" xfId="0" applyNumberFormat="1" applyFont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36" fillId="0" borderId="0" xfId="0" applyFont="1" applyBorder="1" applyAlignment="1">
      <alignment/>
    </xf>
    <xf numFmtId="180" fontId="36" fillId="0" borderId="0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62" fillId="0" borderId="10" xfId="0" applyFont="1" applyBorder="1" applyAlignment="1">
      <alignment horizontal="center" vertical="center" textRotation="90" wrapText="1"/>
    </xf>
    <xf numFmtId="0" fontId="62" fillId="0" borderId="10" xfId="0" applyFont="1" applyBorder="1" applyAlignment="1">
      <alignment vertical="center" textRotation="90" wrapText="1"/>
    </xf>
    <xf numFmtId="0" fontId="43" fillId="0" borderId="0" xfId="0" applyFont="1" applyAlignment="1">
      <alignment/>
    </xf>
    <xf numFmtId="0" fontId="62" fillId="0" borderId="10" xfId="0" applyFont="1" applyBorder="1" applyAlignment="1">
      <alignment horizontal="justify" vertical="center" wrapText="1"/>
    </xf>
    <xf numFmtId="4" fontId="63" fillId="0" borderId="0" xfId="0" applyNumberFormat="1" applyFont="1" applyAlignment="1">
      <alignment vertical="top"/>
    </xf>
    <xf numFmtId="4" fontId="43" fillId="0" borderId="0" xfId="0" applyNumberFormat="1" applyFont="1" applyAlignment="1">
      <alignment/>
    </xf>
    <xf numFmtId="0" fontId="64" fillId="0" borderId="10" xfId="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justify" vertical="center" wrapText="1"/>
    </xf>
    <xf numFmtId="4" fontId="63" fillId="0" borderId="0" xfId="0" applyNumberFormat="1" applyFont="1" applyFill="1" applyAlignment="1">
      <alignment vertical="top"/>
    </xf>
    <xf numFmtId="4" fontId="43" fillId="0" borderId="10" xfId="0" applyNumberFormat="1" applyFont="1" applyBorder="1" applyAlignment="1">
      <alignment/>
    </xf>
    <xf numFmtId="0" fontId="66" fillId="0" borderId="10" xfId="0" applyFont="1" applyBorder="1" applyAlignment="1">
      <alignment horizontal="justify" vertical="center" wrapText="1"/>
    </xf>
    <xf numFmtId="4" fontId="43" fillId="0" borderId="0" xfId="0" applyNumberFormat="1" applyFont="1" applyAlignment="1">
      <alignment vertical="top"/>
    </xf>
    <xf numFmtId="4" fontId="67" fillId="0" borderId="0" xfId="0" applyNumberFormat="1" applyFont="1" applyAlignment="1">
      <alignment vertical="top"/>
    </xf>
    <xf numFmtId="4" fontId="59" fillId="0" borderId="0" xfId="0" applyNumberFormat="1" applyFont="1" applyAlignment="1">
      <alignment/>
    </xf>
    <xf numFmtId="4" fontId="67" fillId="0" borderId="0" xfId="0" applyNumberFormat="1" applyFont="1" applyFill="1" applyAlignment="1">
      <alignment vertical="top"/>
    </xf>
    <xf numFmtId="178" fontId="10" fillId="0" borderId="0" xfId="57" applyNumberFormat="1" applyFont="1" applyBorder="1" applyAlignment="1">
      <alignment horizontal="center"/>
    </xf>
    <xf numFmtId="178" fontId="3" fillId="0" borderId="0" xfId="57" applyNumberFormat="1" applyFont="1" applyBorder="1" applyAlignment="1">
      <alignment horizontal="center"/>
    </xf>
    <xf numFmtId="9" fontId="3" fillId="0" borderId="0" xfId="57" applyFont="1" applyBorder="1" applyAlignment="1">
      <alignment horizontal="center"/>
    </xf>
    <xf numFmtId="4" fontId="16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4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1" width="49.7109375" style="0" customWidth="1"/>
    <col min="2" max="2" width="18.8515625" style="0" customWidth="1"/>
    <col min="3" max="3" width="16.57421875" style="0" customWidth="1"/>
    <col min="4" max="4" width="16.28125" style="0" customWidth="1"/>
    <col min="5" max="5" width="12.7109375" style="0" customWidth="1"/>
    <col min="6" max="6" width="10.421875" style="0" bestFit="1" customWidth="1"/>
  </cols>
  <sheetData>
    <row r="3" spans="1:5" ht="48" customHeight="1">
      <c r="A3" s="62" t="s">
        <v>57</v>
      </c>
      <c r="B3" s="62"/>
      <c r="C3" s="62"/>
      <c r="D3" s="62"/>
      <c r="E3" s="62"/>
    </row>
    <row r="4" spans="1:5" ht="15">
      <c r="A4" s="29"/>
      <c r="B4" s="3"/>
      <c r="C4" s="3"/>
      <c r="D4" s="3"/>
      <c r="E4" s="3"/>
    </row>
    <row r="5" spans="1:5" ht="69.75" customHeight="1">
      <c r="A5" s="69" t="s">
        <v>69</v>
      </c>
      <c r="B5" s="69"/>
      <c r="C5" s="69"/>
      <c r="D5" s="69"/>
      <c r="E5" s="69"/>
    </row>
    <row r="6" spans="1:5" ht="24.75" customHeight="1">
      <c r="A6" s="63" t="s">
        <v>0</v>
      </c>
      <c r="B6" s="63" t="s">
        <v>58</v>
      </c>
      <c r="C6" s="63" t="s">
        <v>1</v>
      </c>
      <c r="D6" s="64" t="s">
        <v>22</v>
      </c>
      <c r="E6" s="65"/>
    </row>
    <row r="7" spans="1:5" ht="93" customHeight="1">
      <c r="A7" s="63"/>
      <c r="B7" s="63"/>
      <c r="C7" s="63"/>
      <c r="D7" s="5" t="s">
        <v>23</v>
      </c>
      <c r="E7" s="6" t="s">
        <v>51</v>
      </c>
    </row>
    <row r="8" spans="1:5" ht="15.75">
      <c r="A8" s="7" t="s">
        <v>2</v>
      </c>
      <c r="B8" s="22">
        <v>2864.8</v>
      </c>
      <c r="C8" s="8">
        <f>B8/$B$12</f>
        <v>0.31929382655506394</v>
      </c>
      <c r="D8" s="8">
        <f>B8/Лист2!B4</f>
        <v>0.1618457922805749</v>
      </c>
      <c r="E8" s="8">
        <f>B8/Лист2!C4</f>
        <v>0.7204868970373725</v>
      </c>
    </row>
    <row r="9" spans="1:5" ht="15.75">
      <c r="A9" s="7" t="s">
        <v>3</v>
      </c>
      <c r="B9" s="4">
        <v>535.6</v>
      </c>
      <c r="C9" s="8">
        <f>B9/$B$12</f>
        <v>0.059694838558675044</v>
      </c>
      <c r="D9" s="8">
        <f>B9/Лист2!B5</f>
        <v>0.18356295839331002</v>
      </c>
      <c r="E9" s="8">
        <f>B9/Лист2!C5</f>
        <v>0.8228606544784146</v>
      </c>
    </row>
    <row r="10" spans="1:5" ht="15.75">
      <c r="A10" s="7" t="s">
        <v>4</v>
      </c>
      <c r="B10" s="22">
        <v>5571.9</v>
      </c>
      <c r="C10" s="8">
        <f>B10/$B$12</f>
        <v>0.621011334886261</v>
      </c>
      <c r="D10" s="8">
        <f>B10/Лист2!B6</f>
        <v>0.14414733715870462</v>
      </c>
      <c r="E10" s="8">
        <f>B10/Лист2!C6</f>
        <v>0.6587416059774898</v>
      </c>
    </row>
    <row r="11" spans="1:5" ht="15.75">
      <c r="A11" s="10" t="s">
        <v>31</v>
      </c>
      <c r="B11" s="23">
        <v>5555.2</v>
      </c>
      <c r="C11" s="11">
        <f>B11/$B$12</f>
        <v>0.6191500507116348</v>
      </c>
      <c r="D11" s="8">
        <f>B11/Лист2!B7</f>
        <v>0.14666613863477354</v>
      </c>
      <c r="E11" s="8">
        <f>B11/Лист2!C7</f>
        <v>0.6666666666666667</v>
      </c>
    </row>
    <row r="12" spans="1:5" ht="15.75">
      <c r="A12" s="12" t="s">
        <v>5</v>
      </c>
      <c r="B12" s="13">
        <f>B10+B9+B8</f>
        <v>8972.3</v>
      </c>
      <c r="C12" s="14">
        <f>B12/$B$12</f>
        <v>1</v>
      </c>
      <c r="D12" s="14">
        <f>B12/Лист2!B8</f>
        <v>0.1513729737754923</v>
      </c>
      <c r="E12" s="14">
        <f>B12/Лист2!C8</f>
        <v>0.685667341714111</v>
      </c>
    </row>
    <row r="13" spans="1:5" ht="21" customHeight="1">
      <c r="A13" s="66" t="s">
        <v>59</v>
      </c>
      <c r="B13" s="66"/>
      <c r="C13" s="66"/>
      <c r="D13" s="66"/>
      <c r="E13" s="66"/>
    </row>
    <row r="14" spans="1:5" ht="44.25" customHeight="1">
      <c r="A14" s="67" t="s">
        <v>61</v>
      </c>
      <c r="B14" s="67"/>
      <c r="C14" s="67"/>
      <c r="D14" s="67"/>
      <c r="E14" s="67"/>
    </row>
    <row r="15" spans="1:5" ht="18" customHeight="1">
      <c r="A15" s="63" t="s">
        <v>0</v>
      </c>
      <c r="B15" s="63" t="s">
        <v>60</v>
      </c>
      <c r="C15" s="63" t="s">
        <v>24</v>
      </c>
      <c r="D15" s="64" t="s">
        <v>22</v>
      </c>
      <c r="E15" s="65"/>
    </row>
    <row r="16" spans="1:5" ht="93" customHeight="1">
      <c r="A16" s="63"/>
      <c r="B16" s="63"/>
      <c r="C16" s="63"/>
      <c r="D16" s="5" t="s">
        <v>23</v>
      </c>
      <c r="E16" s="6" t="s">
        <v>55</v>
      </c>
    </row>
    <row r="17" spans="1:5" ht="15.75">
      <c r="A17" s="12" t="s">
        <v>6</v>
      </c>
      <c r="B17" s="13">
        <f>B18+B23</f>
        <v>3400.4</v>
      </c>
      <c r="C17" s="14">
        <f>B17/B17</f>
        <v>1</v>
      </c>
      <c r="D17" s="15">
        <f>B17/Лист2!B12</f>
        <v>0.1649190536699873</v>
      </c>
      <c r="E17" s="15">
        <f>B17/Лист2!C12</f>
        <v>0.7348879427719307</v>
      </c>
    </row>
    <row r="18" spans="1:5" ht="15.75">
      <c r="A18" s="16" t="s">
        <v>33</v>
      </c>
      <c r="B18" s="24">
        <f>B8</f>
        <v>2864.8</v>
      </c>
      <c r="C18" s="25">
        <f>B18/B17</f>
        <v>0.842489118927185</v>
      </c>
      <c r="D18" s="15">
        <f>B18/Лист2!B13</f>
        <v>0.1618457922805749</v>
      </c>
      <c r="E18" s="15">
        <f>B18/Лист2!C13</f>
        <v>0.7204868970373725</v>
      </c>
    </row>
    <row r="19" spans="1:5" ht="15.75">
      <c r="A19" s="10" t="s">
        <v>7</v>
      </c>
      <c r="B19" s="4"/>
      <c r="C19" s="8"/>
      <c r="D19" s="9"/>
      <c r="E19" s="9"/>
    </row>
    <row r="20" spans="1:5" ht="15.75">
      <c r="A20" s="7" t="s">
        <v>8</v>
      </c>
      <c r="B20" s="17">
        <v>1459.6</v>
      </c>
      <c r="C20" s="8">
        <f>B20/B17</f>
        <v>0.42924361839783554</v>
      </c>
      <c r="D20" s="9">
        <f>B20/Лист2!B15</f>
        <v>0.15324528064170673</v>
      </c>
      <c r="E20" s="9">
        <f>B20/Лист2!C15</f>
        <v>0.6834613223450084</v>
      </c>
    </row>
    <row r="21" spans="1:5" ht="15.75">
      <c r="A21" s="7" t="s">
        <v>9</v>
      </c>
      <c r="B21" s="17">
        <v>1008.8</v>
      </c>
      <c r="C21" s="8">
        <f>B21/B17</f>
        <v>0.2966709798847194</v>
      </c>
      <c r="D21" s="9">
        <f>B21/Лист2!B16</f>
        <v>0.21496760995567676</v>
      </c>
      <c r="E21" s="9">
        <f>B21/Лист2!C16</f>
        <v>0.9346798851107199</v>
      </c>
    </row>
    <row r="22" spans="1:5" ht="31.5">
      <c r="A22" s="7" t="s">
        <v>25</v>
      </c>
      <c r="B22" s="4">
        <v>216.2</v>
      </c>
      <c r="C22" s="8">
        <f>B22/B17</f>
        <v>0.06358075520526996</v>
      </c>
      <c r="D22" s="9">
        <f>B22/Лист2!B17</f>
        <v>0.13480483850854222</v>
      </c>
      <c r="E22" s="9">
        <f>B22/Лист2!C17</f>
        <v>0.6392667060910704</v>
      </c>
    </row>
    <row r="23" spans="1:5" ht="15.75">
      <c r="A23" s="16" t="s">
        <v>32</v>
      </c>
      <c r="B23" s="26">
        <f>B9</f>
        <v>535.6</v>
      </c>
      <c r="C23" s="25">
        <f>B23/B17</f>
        <v>0.15751088107281497</v>
      </c>
      <c r="D23" s="15">
        <f>B23/Лист2!B18</f>
        <v>0.18356295839331002</v>
      </c>
      <c r="E23" s="15">
        <f>B23/Лист2!C18</f>
        <v>0.8228606544784146</v>
      </c>
    </row>
    <row r="24" spans="1:5" ht="62.25" customHeight="1">
      <c r="A24" s="68" t="s">
        <v>66</v>
      </c>
      <c r="B24" s="68"/>
      <c r="C24" s="68"/>
      <c r="D24" s="68"/>
      <c r="E24" s="68"/>
    </row>
    <row r="25" spans="1:5" ht="27" customHeight="1">
      <c r="A25" s="63" t="s">
        <v>0</v>
      </c>
      <c r="B25" s="63" t="s">
        <v>62</v>
      </c>
      <c r="C25" s="63" t="s">
        <v>1</v>
      </c>
      <c r="D25" s="18"/>
      <c r="E25" s="18"/>
    </row>
    <row r="26" spans="1:5" ht="101.25" customHeight="1">
      <c r="A26" s="63"/>
      <c r="B26" s="63"/>
      <c r="C26" s="63"/>
      <c r="D26" s="19"/>
      <c r="E26" s="20"/>
    </row>
    <row r="27" spans="1:5" ht="15.75">
      <c r="A27" s="12" t="s">
        <v>10</v>
      </c>
      <c r="B27" s="13">
        <f>B29+B30+B31+B32+B33</f>
        <v>8070.7</v>
      </c>
      <c r="C27" s="14">
        <f>B27/B27</f>
        <v>1</v>
      </c>
      <c r="D27" s="58"/>
      <c r="E27" s="58"/>
    </row>
    <row r="28" spans="1:5" ht="15.75">
      <c r="A28" s="10" t="s">
        <v>11</v>
      </c>
      <c r="B28" s="4"/>
      <c r="C28" s="7"/>
      <c r="D28" s="59"/>
      <c r="E28" s="59"/>
    </row>
    <row r="29" spans="1:5" ht="15.75">
      <c r="A29" s="7" t="s">
        <v>27</v>
      </c>
      <c r="B29" s="22">
        <v>1035.2</v>
      </c>
      <c r="C29" s="21">
        <f>B29/$B$27</f>
        <v>0.12826644528975184</v>
      </c>
      <c r="D29" s="59"/>
      <c r="E29" s="59"/>
    </row>
    <row r="30" spans="1:5" ht="15.75">
      <c r="A30" s="7" t="s">
        <v>12</v>
      </c>
      <c r="B30" s="22">
        <v>6439.2</v>
      </c>
      <c r="C30" s="21">
        <f>B30/$B$27</f>
        <v>0.7978490093796077</v>
      </c>
      <c r="D30" s="59"/>
      <c r="E30" s="59"/>
    </row>
    <row r="31" spans="1:5" ht="31.5">
      <c r="A31" s="7" t="s">
        <v>13</v>
      </c>
      <c r="B31" s="17">
        <v>431.6</v>
      </c>
      <c r="C31" s="21">
        <f>B31/$B$27</f>
        <v>0.053477393534637645</v>
      </c>
      <c r="D31" s="59"/>
      <c r="E31" s="59"/>
    </row>
    <row r="32" spans="1:5" ht="15.75">
      <c r="A32" s="7" t="s">
        <v>14</v>
      </c>
      <c r="B32" s="17">
        <v>164.7</v>
      </c>
      <c r="C32" s="21">
        <f>B32/$B$27</f>
        <v>0.020407151796002825</v>
      </c>
      <c r="D32" s="60"/>
      <c r="E32" s="60"/>
    </row>
    <row r="33" spans="1:5" ht="15.75">
      <c r="A33" s="7" t="s">
        <v>15</v>
      </c>
      <c r="B33" s="4">
        <v>0</v>
      </c>
      <c r="C33" s="21">
        <f>B33/$B$27</f>
        <v>0</v>
      </c>
      <c r="D33" s="59"/>
      <c r="E33" s="59"/>
    </row>
    <row r="34" spans="1:6" ht="63.75" customHeight="1">
      <c r="A34" s="68" t="s">
        <v>67</v>
      </c>
      <c r="B34" s="68"/>
      <c r="C34" s="68"/>
      <c r="D34" s="70"/>
      <c r="E34" s="70"/>
      <c r="F34" s="30"/>
    </row>
    <row r="35" spans="1:5" ht="26.25" customHeight="1">
      <c r="A35" s="63" t="s">
        <v>0</v>
      </c>
      <c r="B35" s="63" t="s">
        <v>62</v>
      </c>
      <c r="C35" s="63" t="s">
        <v>1</v>
      </c>
      <c r="D35" s="18"/>
      <c r="E35" s="18"/>
    </row>
    <row r="36" spans="1:5" ht="95.25" customHeight="1">
      <c r="A36" s="63"/>
      <c r="B36" s="63"/>
      <c r="C36" s="63"/>
      <c r="D36" s="19"/>
      <c r="E36" s="20"/>
    </row>
    <row r="37" spans="1:5" ht="15.75">
      <c r="A37" s="12" t="s">
        <v>10</v>
      </c>
      <c r="B37" s="13">
        <f>B27</f>
        <v>8070.7</v>
      </c>
      <c r="C37" s="14">
        <f>B37/B37</f>
        <v>1</v>
      </c>
      <c r="D37" s="40"/>
      <c r="E37" s="40"/>
    </row>
    <row r="38" spans="1:5" ht="15.75">
      <c r="A38" s="7" t="s">
        <v>16</v>
      </c>
      <c r="B38" s="22">
        <v>7600.3</v>
      </c>
      <c r="C38" s="8">
        <f>B38/B37</f>
        <v>0.9417150928667898</v>
      </c>
      <c r="D38" s="40"/>
      <c r="E38" s="40"/>
    </row>
    <row r="39" spans="1:5" ht="15.75">
      <c r="A39" s="10" t="s">
        <v>26</v>
      </c>
      <c r="B39" s="22"/>
      <c r="C39" s="8"/>
      <c r="D39" s="40"/>
      <c r="E39" s="40"/>
    </row>
    <row r="40" spans="1:5" ht="31.5">
      <c r="A40" s="10" t="s">
        <v>17</v>
      </c>
      <c r="B40" s="22">
        <v>5194.4</v>
      </c>
      <c r="C40" s="8">
        <f>B40/B37</f>
        <v>0.6436120782583914</v>
      </c>
      <c r="D40" s="40"/>
      <c r="E40" s="41"/>
    </row>
    <row r="41" spans="1:5" ht="15.75">
      <c r="A41" s="10" t="s">
        <v>18</v>
      </c>
      <c r="B41" s="17">
        <v>1338</v>
      </c>
      <c r="C41" s="8">
        <f>B41/B37</f>
        <v>0.16578487615696286</v>
      </c>
      <c r="D41" s="40"/>
      <c r="E41" s="40"/>
    </row>
    <row r="42" spans="1:5" ht="31.5">
      <c r="A42" s="10" t="s">
        <v>19</v>
      </c>
      <c r="B42" s="17">
        <v>289</v>
      </c>
      <c r="C42" s="8">
        <f>B42/B38</f>
        <v>0.038024814809941715</v>
      </c>
      <c r="D42" s="40"/>
      <c r="E42" s="40"/>
    </row>
    <row r="43" spans="1:5" ht="31.5">
      <c r="A43" s="10" t="s">
        <v>20</v>
      </c>
      <c r="B43" s="17">
        <v>249.8</v>
      </c>
      <c r="C43" s="8">
        <f>B43/B37</f>
        <v>0.030951466415552558</v>
      </c>
      <c r="D43" s="40"/>
      <c r="E43" s="40"/>
    </row>
    <row r="44" spans="1:5" ht="15.75">
      <c r="A44" s="7" t="s">
        <v>21</v>
      </c>
      <c r="B44" s="4"/>
      <c r="C44" s="8"/>
      <c r="D44" s="40"/>
      <c r="E44" s="40"/>
    </row>
    <row r="45" spans="1:5" ht="15">
      <c r="A45" s="2"/>
      <c r="B45" s="1"/>
      <c r="C45" s="1"/>
      <c r="D45" s="1"/>
      <c r="E45" s="1"/>
    </row>
    <row r="46" spans="1:5" ht="61.5" customHeight="1">
      <c r="A46" s="67" t="s">
        <v>68</v>
      </c>
      <c r="B46" s="67"/>
      <c r="C46" s="67"/>
      <c r="D46" s="67"/>
      <c r="E46" s="27"/>
    </row>
    <row r="47" spans="1:5" ht="19.5">
      <c r="A47" s="31"/>
      <c r="B47" s="32"/>
      <c r="C47" s="32"/>
      <c r="D47" s="32" t="s">
        <v>30</v>
      </c>
      <c r="E47" s="28"/>
    </row>
    <row r="48" spans="1:5" ht="31.5">
      <c r="A48" s="33" t="s">
        <v>35</v>
      </c>
      <c r="B48" s="4" t="s">
        <v>28</v>
      </c>
      <c r="C48" s="4" t="s">
        <v>56</v>
      </c>
      <c r="D48" s="4" t="s">
        <v>29</v>
      </c>
      <c r="E48" s="1"/>
    </row>
    <row r="49" spans="1:5" ht="63" customHeight="1">
      <c r="A49" s="34" t="s">
        <v>34</v>
      </c>
      <c r="B49" s="35">
        <v>1549.1</v>
      </c>
      <c r="C49" s="35">
        <v>226</v>
      </c>
      <c r="D49" s="36">
        <f>C49/B49*100</f>
        <v>14.589116261054807</v>
      </c>
      <c r="E49" s="1"/>
    </row>
    <row r="50" spans="1:5" ht="31.5">
      <c r="A50" s="37" t="s">
        <v>36</v>
      </c>
      <c r="B50" s="35">
        <v>553.5</v>
      </c>
      <c r="C50" s="35">
        <v>64.9</v>
      </c>
      <c r="D50" s="36">
        <f aca="true" t="shared" si="0" ref="D50:D63">C50/B50*100</f>
        <v>11.725383920505873</v>
      </c>
      <c r="E50" s="1"/>
    </row>
    <row r="51" spans="1:5" ht="47.25">
      <c r="A51" s="37" t="s">
        <v>37</v>
      </c>
      <c r="B51" s="35">
        <v>122.1</v>
      </c>
      <c r="C51" s="35">
        <v>20.6</v>
      </c>
      <c r="D51" s="36">
        <f t="shared" si="0"/>
        <v>16.871416871416873</v>
      </c>
      <c r="E51" s="1"/>
    </row>
    <row r="52" spans="1:5" ht="31.5">
      <c r="A52" s="37" t="s">
        <v>38</v>
      </c>
      <c r="B52" s="35">
        <v>3870.8</v>
      </c>
      <c r="C52" s="35">
        <v>619.6</v>
      </c>
      <c r="D52" s="36">
        <f t="shared" si="0"/>
        <v>16.00702697116875</v>
      </c>
      <c r="E52" s="1"/>
    </row>
    <row r="53" spans="1:5" ht="47.25">
      <c r="A53" s="37" t="s">
        <v>39</v>
      </c>
      <c r="B53" s="35">
        <v>13819.8</v>
      </c>
      <c r="C53" s="35">
        <v>2154.8</v>
      </c>
      <c r="D53" s="36">
        <f t="shared" si="0"/>
        <v>15.592121448935586</v>
      </c>
      <c r="E53" s="1"/>
    </row>
    <row r="54" spans="1:5" ht="63">
      <c r="A54" s="37" t="s">
        <v>40</v>
      </c>
      <c r="B54" s="35">
        <v>4.8</v>
      </c>
      <c r="C54" s="35">
        <v>0</v>
      </c>
      <c r="D54" s="36">
        <f t="shared" si="0"/>
        <v>0</v>
      </c>
      <c r="E54" s="1"/>
    </row>
    <row r="55" spans="1:5" ht="31.5">
      <c r="A55" s="37" t="s">
        <v>41</v>
      </c>
      <c r="B55" s="35">
        <v>22819.4</v>
      </c>
      <c r="C55" s="35">
        <v>2981.7</v>
      </c>
      <c r="D55" s="36">
        <f t="shared" si="0"/>
        <v>13.066513580549882</v>
      </c>
      <c r="E55" s="1"/>
    </row>
    <row r="56" spans="1:5" ht="31.5">
      <c r="A56" s="37" t="s">
        <v>42</v>
      </c>
      <c r="B56" s="35">
        <v>3001.5</v>
      </c>
      <c r="C56" s="35">
        <v>463</v>
      </c>
      <c r="D56" s="36">
        <f t="shared" si="0"/>
        <v>15.425620523071798</v>
      </c>
      <c r="E56" s="1"/>
    </row>
    <row r="57" spans="1:5" ht="31.5">
      <c r="A57" s="37" t="s">
        <v>43</v>
      </c>
      <c r="B57" s="35">
        <v>1183.5</v>
      </c>
      <c r="C57" s="35">
        <v>194.3</v>
      </c>
      <c r="D57" s="36">
        <f t="shared" si="0"/>
        <v>16.41740599915505</v>
      </c>
      <c r="E57" s="1"/>
    </row>
    <row r="58" spans="1:5" ht="31.5">
      <c r="A58" s="37" t="s">
        <v>44</v>
      </c>
      <c r="B58" s="35">
        <v>5217.7</v>
      </c>
      <c r="C58" s="35">
        <v>433.2</v>
      </c>
      <c r="D58" s="36">
        <f t="shared" si="0"/>
        <v>8.302508768231213</v>
      </c>
      <c r="E58" s="1"/>
    </row>
    <row r="59" spans="1:5" ht="31.5">
      <c r="A59" s="37" t="s">
        <v>45</v>
      </c>
      <c r="B59" s="35">
        <v>603.7</v>
      </c>
      <c r="C59" s="35">
        <v>0.2</v>
      </c>
      <c r="D59" s="36">
        <f t="shared" si="0"/>
        <v>0.033129037601457675</v>
      </c>
      <c r="E59" s="1"/>
    </row>
    <row r="60" spans="1:5" ht="63">
      <c r="A60" s="38" t="s">
        <v>46</v>
      </c>
      <c r="B60" s="35">
        <v>2.9</v>
      </c>
      <c r="C60" s="35">
        <v>0.1</v>
      </c>
      <c r="D60" s="36">
        <f t="shared" si="0"/>
        <v>3.4482758620689653</v>
      </c>
      <c r="E60" s="1"/>
    </row>
    <row r="61" spans="1:5" ht="36.75" customHeight="1">
      <c r="A61" s="37" t="s">
        <v>50</v>
      </c>
      <c r="B61" s="35">
        <v>21.6</v>
      </c>
      <c r="C61" s="35">
        <v>1.3</v>
      </c>
      <c r="D61" s="36">
        <f t="shared" si="0"/>
        <v>6.018518518518518</v>
      </c>
      <c r="E61" s="1"/>
    </row>
    <row r="62" spans="1:5" ht="31.5">
      <c r="A62" s="37" t="s">
        <v>47</v>
      </c>
      <c r="B62" s="35">
        <v>549.8</v>
      </c>
      <c r="C62" s="35">
        <v>61.6</v>
      </c>
      <c r="D62" s="36">
        <f t="shared" si="0"/>
        <v>11.204074208803203</v>
      </c>
      <c r="E62" s="1"/>
    </row>
    <row r="63" spans="1:5" ht="47.25">
      <c r="A63" s="39" t="s">
        <v>48</v>
      </c>
      <c r="B63" s="35">
        <v>28.5</v>
      </c>
      <c r="C63" s="35">
        <v>0</v>
      </c>
      <c r="D63" s="36">
        <f t="shared" si="0"/>
        <v>0</v>
      </c>
      <c r="E63" s="1"/>
    </row>
    <row r="64" spans="1:5" ht="15.75">
      <c r="A64" s="37" t="s">
        <v>49</v>
      </c>
      <c r="B64" s="35">
        <f>SUM(B49:B63)</f>
        <v>53348.7</v>
      </c>
      <c r="C64" s="35">
        <f>SUM(C49:C63)</f>
        <v>7221.300000000001</v>
      </c>
      <c r="D64" s="36">
        <f>C64/B64*100</f>
        <v>13.53603742921571</v>
      </c>
      <c r="E64" s="1"/>
    </row>
  </sheetData>
  <sheetProtection/>
  <mergeCells count="21">
    <mergeCell ref="C35:C36"/>
    <mergeCell ref="A46:D46"/>
    <mergeCell ref="B25:B26"/>
    <mergeCell ref="C25:C26"/>
    <mergeCell ref="A34:E34"/>
    <mergeCell ref="D15:E15"/>
    <mergeCell ref="B35:B36"/>
    <mergeCell ref="A35:A36"/>
    <mergeCell ref="C15:C16"/>
    <mergeCell ref="A14:E14"/>
    <mergeCell ref="A24:E24"/>
    <mergeCell ref="A25:A26"/>
    <mergeCell ref="A5:E5"/>
    <mergeCell ref="A15:A16"/>
    <mergeCell ref="B15:B16"/>
    <mergeCell ref="A3:E3"/>
    <mergeCell ref="A6:A7"/>
    <mergeCell ref="B6:B7"/>
    <mergeCell ref="C6:C7"/>
    <mergeCell ref="D6:E6"/>
    <mergeCell ref="A13:E1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P44"/>
  <sheetViews>
    <sheetView zoomScalePageLayoutView="0" workbookViewId="0" topLeftCell="A7">
      <selection activeCell="A16" sqref="A16:F18"/>
    </sheetView>
  </sheetViews>
  <sheetFormatPr defaultColWidth="9.140625" defaultRowHeight="15"/>
  <cols>
    <col min="1" max="1" width="22.28125" style="0" customWidth="1"/>
    <col min="2" max="2" width="14.28125" style="0" customWidth="1"/>
    <col min="3" max="3" width="12.28125" style="0" customWidth="1"/>
    <col min="4" max="4" width="14.421875" style="0" customWidth="1"/>
    <col min="5" max="5" width="12.57421875" style="0" customWidth="1"/>
    <col min="6" max="6" width="13.140625" style="0" customWidth="1"/>
    <col min="12" max="12" width="14.140625" style="0" customWidth="1"/>
    <col min="13" max="13" width="11.7109375" style="0" customWidth="1"/>
    <col min="14" max="14" width="14.00390625" style="0" customWidth="1"/>
    <col min="15" max="15" width="12.57421875" style="0" customWidth="1"/>
    <col min="16" max="16" width="13.7109375" style="0" customWidth="1"/>
  </cols>
  <sheetData>
    <row r="3" spans="1:16" ht="132.75">
      <c r="A3" s="42"/>
      <c r="B3" s="43" t="s">
        <v>23</v>
      </c>
      <c r="C3" s="44" t="s">
        <v>51</v>
      </c>
      <c r="D3" s="44" t="s">
        <v>52</v>
      </c>
      <c r="E3" s="44" t="s">
        <v>53</v>
      </c>
      <c r="F3" s="44" t="s">
        <v>54</v>
      </c>
      <c r="G3" s="45"/>
      <c r="H3" s="45"/>
      <c r="I3" s="45"/>
      <c r="J3" s="1"/>
      <c r="K3" s="1"/>
      <c r="L3" s="1"/>
      <c r="M3" s="1"/>
      <c r="N3" s="1"/>
      <c r="O3" s="1"/>
      <c r="P3" s="1"/>
    </row>
    <row r="4" spans="1:16" ht="15.75">
      <c r="A4" s="46" t="s">
        <v>2</v>
      </c>
      <c r="B4" s="47">
        <v>17700.8</v>
      </c>
      <c r="C4" s="47">
        <v>3976.2</v>
      </c>
      <c r="D4" s="47">
        <v>4402.1</v>
      </c>
      <c r="E4" s="47">
        <v>4846.3</v>
      </c>
      <c r="F4" s="47">
        <v>4476.2</v>
      </c>
      <c r="G4" s="45"/>
      <c r="H4" s="48">
        <f>C4+D4+E4+F4</f>
        <v>17700.8</v>
      </c>
      <c r="I4" s="47"/>
      <c r="J4" s="55"/>
      <c r="K4" s="1"/>
      <c r="L4" s="1"/>
      <c r="M4" s="1"/>
      <c r="N4" s="1"/>
      <c r="O4" s="1"/>
      <c r="P4" s="1"/>
    </row>
    <row r="5" spans="1:16" ht="15.75">
      <c r="A5" s="46" t="s">
        <v>3</v>
      </c>
      <c r="B5" s="47">
        <v>2917.8</v>
      </c>
      <c r="C5" s="47">
        <v>650.9</v>
      </c>
      <c r="D5" s="47">
        <v>687</v>
      </c>
      <c r="E5" s="47">
        <v>728.8</v>
      </c>
      <c r="F5" s="47">
        <v>851.1</v>
      </c>
      <c r="G5" s="45"/>
      <c r="H5" s="48">
        <f>C5+D5+E5+F5</f>
        <v>2917.7999999999997</v>
      </c>
      <c r="I5" s="47"/>
      <c r="J5" s="55"/>
      <c r="K5" s="1"/>
      <c r="L5" s="1"/>
      <c r="M5" s="1"/>
      <c r="N5" s="1"/>
      <c r="O5" s="1"/>
      <c r="P5" s="1"/>
    </row>
    <row r="6" spans="1:16" ht="31.5">
      <c r="A6" s="46" t="s">
        <v>4</v>
      </c>
      <c r="B6" s="47">
        <v>38654.2</v>
      </c>
      <c r="C6" s="47">
        <v>8458.4</v>
      </c>
      <c r="D6" s="47">
        <v>11516.8</v>
      </c>
      <c r="E6" s="47">
        <v>8542.1</v>
      </c>
      <c r="F6" s="47">
        <v>10136.9</v>
      </c>
      <c r="G6" s="45"/>
      <c r="H6" s="48">
        <f>C6+D6+E6+F6</f>
        <v>38654.2</v>
      </c>
      <c r="I6" s="47">
        <f>C7+D7+E7+F7</f>
        <v>37876.5</v>
      </c>
      <c r="J6" s="55"/>
      <c r="K6" s="1"/>
      <c r="L6" s="1"/>
      <c r="M6" s="1"/>
      <c r="N6" s="1"/>
      <c r="O6" s="1"/>
      <c r="P6" s="1"/>
    </row>
    <row r="7" spans="1:16" ht="15.75">
      <c r="A7" s="49" t="s">
        <v>63</v>
      </c>
      <c r="B7" s="47">
        <v>37876.5</v>
      </c>
      <c r="C7" s="47">
        <v>8332.8</v>
      </c>
      <c r="D7" s="47">
        <v>11363</v>
      </c>
      <c r="E7" s="47">
        <v>8332.8</v>
      </c>
      <c r="F7" s="47">
        <v>9847.9</v>
      </c>
      <c r="G7" s="45"/>
      <c r="H7" s="45">
        <f>B7/B8</f>
        <v>0.6390199214479492</v>
      </c>
      <c r="I7" s="47">
        <f>C8+D8+E8+F8</f>
        <v>59272.8</v>
      </c>
      <c r="J7" s="1"/>
      <c r="K7" s="1"/>
      <c r="L7" s="1"/>
      <c r="M7" s="1"/>
      <c r="N7" s="1"/>
      <c r="O7" s="1"/>
      <c r="P7" s="1"/>
    </row>
    <row r="8" spans="1:16" ht="15.75">
      <c r="A8" s="50" t="s">
        <v>5</v>
      </c>
      <c r="B8" s="51">
        <f>B4+B5+B6</f>
        <v>59272.799999999996</v>
      </c>
      <c r="C8" s="51">
        <f>C4+C5+C6</f>
        <v>13085.5</v>
      </c>
      <c r="D8" s="51">
        <f>D4+D5+D6</f>
        <v>16605.9</v>
      </c>
      <c r="E8" s="51">
        <f>E4+E5+E6</f>
        <v>14117.2</v>
      </c>
      <c r="F8" s="51">
        <f>F4+F5+F6</f>
        <v>15464.2</v>
      </c>
      <c r="G8" s="45"/>
      <c r="H8" s="48"/>
      <c r="I8" s="47"/>
      <c r="J8" s="56"/>
      <c r="K8" s="1"/>
      <c r="L8" s="57"/>
      <c r="M8" s="57"/>
      <c r="N8" s="57"/>
      <c r="O8" s="57"/>
      <c r="P8" s="57"/>
    </row>
    <row r="9" spans="1:16" ht="15">
      <c r="A9" s="45"/>
      <c r="B9" s="45"/>
      <c r="C9" s="45"/>
      <c r="D9" s="45"/>
      <c r="E9" s="45"/>
      <c r="F9" s="45"/>
      <c r="G9" s="45"/>
      <c r="H9" s="45"/>
      <c r="I9" s="45"/>
      <c r="J9" s="1"/>
      <c r="K9" s="1"/>
      <c r="L9" s="1"/>
      <c r="M9" s="1"/>
      <c r="N9" s="1"/>
      <c r="O9" s="1"/>
      <c r="P9" s="1"/>
    </row>
    <row r="10" spans="1:16" ht="15">
      <c r="A10" s="45"/>
      <c r="B10" s="47"/>
      <c r="C10" s="47"/>
      <c r="D10" s="47"/>
      <c r="E10" s="47"/>
      <c r="F10" s="47"/>
      <c r="G10" s="45"/>
      <c r="H10" s="48"/>
      <c r="I10" s="45"/>
      <c r="J10" s="1"/>
      <c r="K10" s="1"/>
      <c r="L10" s="1"/>
      <c r="M10" s="1"/>
      <c r="N10" s="1"/>
      <c r="O10" s="1"/>
      <c r="P10" s="1"/>
    </row>
    <row r="11" spans="1:16" ht="15">
      <c r="A11" s="45"/>
      <c r="B11" s="51"/>
      <c r="C11" s="51"/>
      <c r="D11" s="51"/>
      <c r="E11" s="51"/>
      <c r="F11" s="51"/>
      <c r="G11" s="45"/>
      <c r="H11" s="45"/>
      <c r="I11" s="45"/>
      <c r="J11" s="1"/>
      <c r="K11" s="1"/>
      <c r="L11" s="1"/>
      <c r="M11" s="1"/>
      <c r="N11" s="1"/>
      <c r="O11" s="1"/>
      <c r="P11" s="1"/>
    </row>
    <row r="12" spans="1:16" ht="31.5">
      <c r="A12" s="50" t="s">
        <v>6</v>
      </c>
      <c r="B12" s="52">
        <f>B13+B18</f>
        <v>20618.6</v>
      </c>
      <c r="C12" s="52">
        <f>C13+C18</f>
        <v>4627.099999999999</v>
      </c>
      <c r="D12" s="52">
        <f>D13+D18</f>
        <v>5089.1</v>
      </c>
      <c r="E12" s="52">
        <f>E13+E18</f>
        <v>5575.1</v>
      </c>
      <c r="F12" s="52">
        <f>F13+F18</f>
        <v>5327.3</v>
      </c>
      <c r="G12" s="45"/>
      <c r="H12" s="45"/>
      <c r="I12" s="45"/>
      <c r="J12" s="1"/>
      <c r="K12" s="1"/>
      <c r="L12" s="1"/>
      <c r="M12" s="1"/>
      <c r="N12" s="1"/>
      <c r="O12" s="1"/>
      <c r="P12" s="1"/>
    </row>
    <row r="13" spans="1:16" ht="15.75">
      <c r="A13" s="53" t="s">
        <v>64</v>
      </c>
      <c r="B13" s="47">
        <f>B4</f>
        <v>17700.8</v>
      </c>
      <c r="C13" s="47">
        <f>C4</f>
        <v>3976.2</v>
      </c>
      <c r="D13" s="47">
        <f>D4</f>
        <v>4402.1</v>
      </c>
      <c r="E13" s="47">
        <f>E4</f>
        <v>4846.3</v>
      </c>
      <c r="F13" s="47">
        <f>F4</f>
        <v>4476.2</v>
      </c>
      <c r="G13" s="45"/>
      <c r="H13" s="45"/>
      <c r="I13" s="45"/>
      <c r="J13" s="1"/>
      <c r="K13" s="1"/>
      <c r="L13" s="1"/>
      <c r="M13" s="1"/>
      <c r="N13" s="1"/>
      <c r="O13" s="1"/>
      <c r="P13" s="1"/>
    </row>
    <row r="14" spans="1:16" ht="15.75">
      <c r="A14" s="49" t="s">
        <v>7</v>
      </c>
      <c r="B14" s="42"/>
      <c r="C14" s="42"/>
      <c r="D14" s="42"/>
      <c r="E14" s="42"/>
      <c r="F14" s="42"/>
      <c r="G14" s="45"/>
      <c r="H14" s="45"/>
      <c r="I14" s="45"/>
      <c r="J14" s="1"/>
      <c r="K14" s="1"/>
      <c r="L14" s="1"/>
      <c r="M14" s="1"/>
      <c r="N14" s="1"/>
      <c r="O14" s="1"/>
      <c r="P14" s="1"/>
    </row>
    <row r="15" spans="1:10" ht="31.5">
      <c r="A15" s="46" t="s">
        <v>8</v>
      </c>
      <c r="B15" s="47">
        <v>9524.6</v>
      </c>
      <c r="C15" s="47">
        <v>2135.6</v>
      </c>
      <c r="D15" s="47">
        <v>2347.3</v>
      </c>
      <c r="E15" s="47">
        <v>2605.1</v>
      </c>
      <c r="F15" s="47">
        <v>2436.6</v>
      </c>
      <c r="G15" s="48">
        <f>SUM(C15:F15)</f>
        <v>9524.6</v>
      </c>
      <c r="H15" s="48"/>
      <c r="I15" s="45"/>
      <c r="J15" s="45"/>
    </row>
    <row r="16" spans="1:10" ht="33" customHeight="1">
      <c r="A16" s="46" t="s">
        <v>9</v>
      </c>
      <c r="B16" s="54">
        <v>4692.8</v>
      </c>
      <c r="C16" s="54">
        <v>1079.3</v>
      </c>
      <c r="D16" s="54">
        <v>1173.2</v>
      </c>
      <c r="E16" s="54">
        <v>1267.1</v>
      </c>
      <c r="F16" s="54">
        <v>1173.2</v>
      </c>
      <c r="G16" s="48">
        <f>SUM(C16:F16)</f>
        <v>4692.8</v>
      </c>
      <c r="H16" s="48"/>
      <c r="I16" s="45"/>
      <c r="J16" s="45"/>
    </row>
    <row r="17" spans="1:10" ht="63">
      <c r="A17" s="46" t="s">
        <v>25</v>
      </c>
      <c r="B17" s="47">
        <v>1603.8</v>
      </c>
      <c r="C17" s="47">
        <v>338.2</v>
      </c>
      <c r="D17" s="47">
        <v>457.3</v>
      </c>
      <c r="E17" s="47">
        <v>472.3</v>
      </c>
      <c r="F17" s="47">
        <v>336</v>
      </c>
      <c r="G17" s="48">
        <f>SUM(C17:F17)</f>
        <v>1603.8</v>
      </c>
      <c r="H17" s="48"/>
      <c r="I17" s="45"/>
      <c r="J17" s="45"/>
    </row>
    <row r="18" spans="1:10" ht="31.5">
      <c r="A18" s="53" t="s">
        <v>65</v>
      </c>
      <c r="B18" s="47">
        <f>B5</f>
        <v>2917.8</v>
      </c>
      <c r="C18" s="47">
        <f>C5</f>
        <v>650.9</v>
      </c>
      <c r="D18" s="47">
        <f>D5</f>
        <v>687</v>
      </c>
      <c r="E18" s="47">
        <f>E5</f>
        <v>728.8</v>
      </c>
      <c r="F18" s="47">
        <f>F5</f>
        <v>851.1</v>
      </c>
      <c r="G18" s="45"/>
      <c r="H18" s="45"/>
      <c r="I18" s="45"/>
      <c r="J18" s="45"/>
    </row>
    <row r="19" spans="1:10" ht="15">
      <c r="A19" s="3"/>
      <c r="B19" s="3"/>
      <c r="C19" s="3"/>
      <c r="D19" s="3"/>
      <c r="E19" s="3"/>
      <c r="F19" s="3"/>
      <c r="G19" s="45"/>
      <c r="H19" s="45"/>
      <c r="I19" s="45"/>
      <c r="J19" s="45"/>
    </row>
    <row r="20" spans="1:9" ht="15">
      <c r="A20" s="3"/>
      <c r="B20" s="61"/>
      <c r="C20" s="61"/>
      <c r="D20" s="61"/>
      <c r="E20" s="61"/>
      <c r="F20" s="61"/>
      <c r="G20" s="45"/>
      <c r="H20" s="45"/>
      <c r="I20" s="45"/>
    </row>
    <row r="21" spans="1:13" ht="15">
      <c r="A21" s="3"/>
      <c r="B21" s="3"/>
      <c r="C21" s="3"/>
      <c r="D21" s="3"/>
      <c r="E21" s="3"/>
      <c r="F21" s="3"/>
      <c r="G21" s="1"/>
      <c r="H21" s="1"/>
      <c r="I21" s="1"/>
      <c r="J21" s="1"/>
      <c r="K21" s="1"/>
      <c r="L21" s="1"/>
      <c r="M21" s="1"/>
    </row>
    <row r="22" spans="1:13" ht="15">
      <c r="A22" s="3"/>
      <c r="B22" s="3"/>
      <c r="C22" s="3"/>
      <c r="D22" s="3"/>
      <c r="E22" s="3"/>
      <c r="F22" s="3"/>
      <c r="G22" s="1"/>
      <c r="H22" s="1"/>
      <c r="I22" s="1"/>
      <c r="J22" s="1"/>
      <c r="K22" s="1"/>
      <c r="L22" s="1"/>
      <c r="M22" s="1"/>
    </row>
    <row r="23" spans="1:13" ht="15">
      <c r="A23" s="3"/>
      <c r="B23" s="3"/>
      <c r="C23" s="3"/>
      <c r="D23" s="3"/>
      <c r="E23" s="3"/>
      <c r="F23" s="3"/>
      <c r="G23" s="1"/>
      <c r="H23" s="1"/>
      <c r="I23" s="1"/>
      <c r="J23" s="1"/>
      <c r="K23" s="1"/>
      <c r="L23" s="1"/>
      <c r="M23" s="1"/>
    </row>
    <row r="24" spans="1:13" ht="15">
      <c r="A24" s="3"/>
      <c r="B24" s="3"/>
      <c r="C24" s="3"/>
      <c r="D24" s="3"/>
      <c r="E24" s="3"/>
      <c r="F24" s="3"/>
      <c r="G24" s="1"/>
      <c r="H24" s="1"/>
      <c r="I24" s="1"/>
      <c r="J24" s="1"/>
      <c r="K24" s="1"/>
      <c r="L24" s="1"/>
      <c r="M24" s="1"/>
    </row>
    <row r="25" spans="1:13" ht="15">
      <c r="A25" s="3"/>
      <c r="B25" s="3"/>
      <c r="C25" s="3"/>
      <c r="D25" s="3"/>
      <c r="E25" s="3"/>
      <c r="F25" s="3"/>
      <c r="G25" s="1"/>
      <c r="H25" s="1"/>
      <c r="I25" s="1"/>
      <c r="J25" s="1"/>
      <c r="K25" s="1"/>
      <c r="L25" s="1"/>
      <c r="M25" s="1"/>
    </row>
    <row r="26" spans="1:13" ht="15">
      <c r="A26" s="3"/>
      <c r="B26" s="3"/>
      <c r="C26" s="3"/>
      <c r="D26" s="3"/>
      <c r="E26" s="3"/>
      <c r="F26" s="3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Куксовская Елена</dc:creator>
  <cp:keywords/>
  <dc:description/>
  <cp:lastModifiedBy>Козловская Наталья Владимировна</cp:lastModifiedBy>
  <cp:lastPrinted>2024-03-06T08:34:15Z</cp:lastPrinted>
  <dcterms:created xsi:type="dcterms:W3CDTF">2018-03-27T13:00:42Z</dcterms:created>
  <dcterms:modified xsi:type="dcterms:W3CDTF">2024-03-14T07:20:10Z</dcterms:modified>
  <cp:category/>
  <cp:version/>
  <cp:contentType/>
  <cp:contentStatus/>
</cp:coreProperties>
</file>