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<sst xmlns="http://schemas.openxmlformats.org/spreadsheetml/2006/main" count="89" uniqueCount="70">
  <si>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</si>
  <si>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</si>
  <si>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</si>
  <si>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</si>
  <si>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</si>
  <si>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</si>
  <si>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</si>
  <si>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</si>
  <si>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</si>
  <si>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</si>
  <si>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</si>
  <si>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</si>
  <si>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</si>
  <si>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</si>
  <si>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</si>
  <si>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</si>
  <si>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</si>
  <si>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</si>
  <si>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</si>
  <si>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</si>
  <si>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</si>
  <si>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</si>
  <si>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</si>
  <si>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</si>
  <si>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</si>
  <si>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</si>
  <si>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</si>
  <si>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</si>
  <si>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</si>
  <si>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</si>
  <si>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</si>
  <si>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</si>
  <si>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</si>
  <si>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</si>
  <si>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</si>
  <si>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</si>
  <si>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</si>
  <si>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</si>
  <si>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</si>
  <si>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</si>
  <si>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</si>
  <si>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</si>
  <si>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</si>
  <si>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</si>
  <si>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</si>
  <si>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</si>
  <si>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</si>
  <si>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</si>
  <si>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</si>
  <si>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Государственная программа "Массовая информация и книгоиздание" на 2021 - 2025 годы</t>
  </si>
  <si>
    <t>утвержденного плана на                          1 квартал 2023г.,                      %</t>
  </si>
  <si>
    <t>утвержденного плана на                          1-2 квартал 2023г.,                      %</t>
  </si>
  <si>
    <t>утвержденного плана на                          1-3 квартал 2023г.,                      %</t>
  </si>
  <si>
    <t>Итого по программам</t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</si>
  <si>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</si>
  <si>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</si>
  <si>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</si>
  <si>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t>утвержденного плана   9-ти  месяцев 2023 г.,                      %</t>
  </si>
  <si>
    <t>утвержденного плана  9-ти месяцев 2023 г., %</t>
  </si>
  <si>
    <t>ИСПОЛНЕНИЕ КОНСОЛИДИРОВАННОГО БЮДЖЕТА МСТИСЛАВСКОГО РАЙОНА ЗА ЯНВАРЬ-ОКТЯБРЬ 2023 ГОДА</t>
  </si>
  <si>
    <t>Поступило за январь-октябрь 2023 г. (тыс. рублей)</t>
  </si>
  <si>
    <r>
      <t xml:space="preserve">За  январь-октябрь  2023 года  в  доход  консолидированного  бюджета  района  поступило  </t>
    </r>
    <r>
      <rPr>
        <b/>
        <sz val="15"/>
        <rFont val="Times New Roman"/>
        <family val="1"/>
      </rPr>
      <t>44 406,8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80,8 %</t>
    </r>
    <r>
      <rPr>
        <sz val="15"/>
        <rFont val="Times New Roman"/>
        <family val="1"/>
      </rPr>
      <t xml:space="preserve"> от утвержденного годового плана.</t>
    </r>
  </si>
  <si>
    <t>Поступило за январь-октябрь 2023 г., (тыс. рублей)</t>
  </si>
  <si>
    <r>
      <t xml:space="preserve">Уровень дотационности бюджета составил </t>
    </r>
    <r>
      <rPr>
        <b/>
        <sz val="15"/>
        <rFont val="Times New Roman"/>
        <family val="1"/>
      </rPr>
      <t>60,4</t>
    </r>
    <r>
      <rPr>
        <b/>
        <i/>
        <sz val="15"/>
        <rFont val="Times New Roman"/>
        <family val="1"/>
      </rPr>
      <t xml:space="preserve"> %.</t>
    </r>
  </si>
  <si>
    <r>
      <t xml:space="preserve">Наибольшую долю собственных доходов консолидированного бюджета района сформировали налоговые поступления, которые составили </t>
    </r>
    <r>
      <rPr>
        <b/>
        <sz val="15"/>
        <rFont val="Times New Roman"/>
        <family val="1"/>
      </rPr>
      <t>86,8</t>
    </r>
    <r>
      <rPr>
        <b/>
        <i/>
        <sz val="15"/>
        <rFont val="Times New Roman"/>
        <family val="1"/>
      </rPr>
      <t xml:space="preserve"> %.</t>
    </r>
  </si>
  <si>
    <t>Направлено за январь-октябрь
 2023 г., (тыс. руб.)</t>
  </si>
  <si>
    <r>
      <t>Расходы консолидированного бюджета района профинансированы на</t>
    </r>
    <r>
      <rPr>
        <b/>
        <i/>
        <sz val="15"/>
        <rFont val="Times New Roman"/>
        <family val="1"/>
      </rPr>
      <t xml:space="preserve"> </t>
    </r>
    <r>
      <rPr>
        <b/>
        <sz val="15"/>
        <rFont val="Times New Roman"/>
        <family val="1"/>
      </rPr>
      <t>40 899,3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74,4 %</t>
    </r>
    <r>
      <rPr>
        <sz val="15"/>
        <rFont val="Times New Roman"/>
        <family val="1"/>
      </rPr>
      <t xml:space="preserve"> от утвержденного годового плана.</t>
    </r>
  </si>
  <si>
    <t>Исполнено на 01.11.2023 г.</t>
  </si>
  <si>
    <r>
      <t>Государственные   программы  за   январь-октябрь  2023 года   профинансированы  в  сумме</t>
    </r>
    <r>
      <rPr>
        <b/>
        <sz val="15"/>
        <rFont val="Times New Roman"/>
        <family val="1"/>
      </rPr>
      <t xml:space="preserve"> 36 500,0</t>
    </r>
    <r>
      <rPr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>тыс. рублей или</t>
    </r>
    <r>
      <rPr>
        <b/>
        <sz val="15"/>
        <rFont val="Times New Roman"/>
        <family val="1"/>
      </rPr>
      <t xml:space="preserve"> 73,6 %</t>
    </r>
    <r>
      <rPr>
        <sz val="15"/>
        <rFont val="Times New Roman"/>
        <family val="1"/>
      </rPr>
      <t xml:space="preserve"> к уточненному годовому плану, в том числе:</t>
    </r>
  </si>
  <si>
    <r>
      <t>На первоочередные расходы бюджета направлено</t>
    </r>
    <r>
      <rPr>
        <b/>
        <sz val="15"/>
        <rFont val="Times New Roman"/>
        <family val="1"/>
      </rPr>
      <t xml:space="preserve"> 34 837,6</t>
    </r>
    <r>
      <rPr>
        <sz val="15"/>
        <rFont val="Times New Roman"/>
        <family val="1"/>
      </rPr>
      <t xml:space="preserve"> тыс. рублей, что составило </t>
    </r>
    <r>
      <rPr>
        <b/>
        <sz val="15"/>
        <rFont val="Times New Roman"/>
        <family val="1"/>
      </rPr>
      <t>85,2 %</t>
    </r>
    <r>
      <rPr>
        <sz val="15"/>
        <rFont val="Times New Roman"/>
        <family val="1"/>
      </rPr>
      <t xml:space="preserve"> от объема всех расходов.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</si>
</sst>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%"/>
    <numFmt numFmtId="178" formatCode="0.0%"/>
    <numFmt numFmtId="179" formatCode="#,##0.000"/>
    <numFmt numFmtId="180" formatCode="0.0"/>
    <numFmt numFmtId="181" formatCode="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 Cyr"/>
      <family val="0"/>
    </font>
    <font>
      <b/>
      <sz val="15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i/>
      <sz val="12"/>
      <color indexed="9"/>
      <name val="Times New Roman"/>
      <family val="1"/>
    </font>
    <font>
      <b/>
      <sz val="10"/>
      <name val="Times New Roman"/>
      <family val="1"/>
    </font>
    <font>
      <i/>
      <sz val="9"/>
      <color indexed="9"/>
      <name val="Times New Roman"/>
      <family val="1"/>
    </font>
    <font>
      <b/>
      <i/>
      <u val="single"/>
      <sz val="11"/>
      <name val="Times New Roman Cyr"/>
      <family val="0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color indexed="10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5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58" applyNumberFormat="1" applyFont="1" applyBorder="1" applyAlignment="1">
      <alignment horizontal="center"/>
    </xf>
    <xf numFmtId="0" fontId="6" fillId="0" borderId="10" xfId="0" applyFont="1" applyBorder="1" applyAlignment="1">
      <alignment horizontal="justify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10" xfId="58" applyNumberFormat="1" applyFont="1" applyBorder="1" applyAlignment="1">
      <alignment horizontal="center"/>
    </xf>
    <xf numFmtId="0" fontId="10" fillId="0" borderId="1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78" fontId="3" fillId="0" borderId="10" xfId="58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top"/>
    </xf>
    <xf numFmtId="176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top"/>
    </xf>
    <xf numFmtId="180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4" fontId="68" fillId="0" borderId="0" xfId="0" applyNumberFormat="1" applyFont="1" applyAlignment="1">
      <alignment vertical="top"/>
    </xf>
    <xf numFmtId="4" fontId="49" fillId="0" borderId="0" xfId="0" applyNumberFormat="1" applyFont="1" applyAlignment="1">
      <alignment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top"/>
    </xf>
    <xf numFmtId="176" fontId="13" fillId="0" borderId="10" xfId="53" applyNumberFormat="1" applyFont="1" applyBorder="1" applyAlignment="1">
      <alignment horizontal="right" vertical="top"/>
      <protection/>
    </xf>
    <xf numFmtId="0" fontId="4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 textRotation="90" wrapText="1"/>
    </xf>
    <xf numFmtId="0" fontId="69" fillId="0" borderId="0" xfId="0" applyFont="1" applyBorder="1" applyAlignment="1">
      <alignment vertical="center" textRotation="90" wrapText="1"/>
    </xf>
    <xf numFmtId="0" fontId="69" fillId="0" borderId="0" xfId="0" applyFont="1" applyBorder="1" applyAlignment="1">
      <alignment horizontal="justify" vertical="center" wrapText="1"/>
    </xf>
    <xf numFmtId="4" fontId="68" fillId="0" borderId="0" xfId="0" applyNumberFormat="1" applyFont="1" applyBorder="1" applyAlignment="1">
      <alignment vertical="top"/>
    </xf>
    <xf numFmtId="0" fontId="70" fillId="0" borderId="0" xfId="0" applyFont="1" applyBorder="1" applyAlignment="1">
      <alignment horizontal="justify" vertical="center" wrapText="1"/>
    </xf>
    <xf numFmtId="0" fontId="71" fillId="0" borderId="0" xfId="0" applyFont="1" applyBorder="1" applyAlignment="1">
      <alignment horizontal="justify" vertical="center" wrapText="1"/>
    </xf>
    <xf numFmtId="4" fontId="68" fillId="0" borderId="0" xfId="0" applyNumberFormat="1" applyFont="1" applyFill="1" applyBorder="1" applyAlignment="1">
      <alignment vertical="top"/>
    </xf>
    <xf numFmtId="4" fontId="49" fillId="0" borderId="0" xfId="0" applyNumberFormat="1" applyFont="1" applyBorder="1" applyAlignment="1">
      <alignment/>
    </xf>
    <xf numFmtId="0" fontId="72" fillId="0" borderId="0" xfId="0" applyFont="1" applyBorder="1" applyAlignment="1">
      <alignment horizontal="justify" vertical="center" wrapText="1"/>
    </xf>
    <xf numFmtId="0" fontId="69" fillId="0" borderId="11" xfId="0" applyFont="1" applyBorder="1" applyAlignment="1">
      <alignment horizontal="justify" vertical="center" wrapText="1"/>
    </xf>
    <xf numFmtId="4" fontId="49" fillId="0" borderId="0" xfId="0" applyNumberFormat="1" applyFont="1" applyAlignment="1">
      <alignment vertical="top"/>
    </xf>
    <xf numFmtId="0" fontId="41" fillId="0" borderId="0" xfId="0" applyFont="1" applyBorder="1" applyAlignment="1">
      <alignment/>
    </xf>
    <xf numFmtId="4" fontId="19" fillId="0" borderId="0" xfId="0" applyNumberFormat="1" applyFont="1" applyAlignment="1">
      <alignment vertical="top"/>
    </xf>
    <xf numFmtId="180" fontId="41" fillId="0" borderId="0" xfId="0" applyNumberFormat="1" applyFont="1" applyBorder="1" applyAlignment="1">
      <alignment/>
    </xf>
    <xf numFmtId="0" fontId="21" fillId="0" borderId="0" xfId="0" applyFont="1" applyAlignment="1">
      <alignment vertical="top" wrapText="1"/>
    </xf>
    <xf numFmtId="181" fontId="21" fillId="0" borderId="0" xfId="0" applyNumberFormat="1" applyFont="1" applyAlignment="1">
      <alignment vertical="top"/>
    </xf>
    <xf numFmtId="4" fontId="21" fillId="0" borderId="0" xfId="0" applyNumberFormat="1" applyFont="1" applyAlignment="1">
      <alignment horizontal="right" vertical="top"/>
    </xf>
    <xf numFmtId="178" fontId="73" fillId="0" borderId="0" xfId="58" applyNumberFormat="1" applyFont="1" applyBorder="1" applyAlignment="1">
      <alignment horizontal="center"/>
    </xf>
    <xf numFmtId="178" fontId="74" fillId="0" borderId="0" xfId="58" applyNumberFormat="1" applyFont="1" applyBorder="1" applyAlignment="1">
      <alignment horizontal="center"/>
    </xf>
    <xf numFmtId="9" fontId="74" fillId="0" borderId="0" xfId="58" applyFont="1" applyBorder="1" applyAlignment="1">
      <alignment horizontal="center"/>
    </xf>
    <xf numFmtId="0" fontId="2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7"/>
  <sheetViews>
    <sheetView tabSelected="1" zoomScalePageLayoutView="0" workbookViewId="0" topLeftCell="A1">
      <selection activeCell="F42" sqref="F42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6.140625" style="0" customWidth="1"/>
    <col min="5" max="5" width="1.28515625" style="0" hidden="1" customWidth="1"/>
    <col min="6" max="6" width="12.7109375" style="0" customWidth="1"/>
    <col min="8" max="8" width="14.57421875" style="0" customWidth="1"/>
    <col min="9" max="9" width="13.28125" style="0" customWidth="1"/>
    <col min="11" max="11" width="11.00390625" style="0" bestFit="1" customWidth="1"/>
  </cols>
  <sheetData>
    <row r="3" spans="1:5" ht="63" customHeight="1">
      <c r="A3" s="72" t="s">
        <v>59</v>
      </c>
      <c r="B3" s="72"/>
      <c r="C3" s="72"/>
      <c r="D3" s="72"/>
      <c r="E3" s="72"/>
    </row>
    <row r="4" spans="1:5" ht="15">
      <c r="A4" s="63"/>
      <c r="B4" s="2"/>
      <c r="C4" s="2"/>
      <c r="D4" s="2"/>
      <c r="E4" s="2"/>
    </row>
    <row r="5" spans="1:5" ht="69.75" customHeight="1">
      <c r="A5" s="71" t="s">
        <v>61</v>
      </c>
      <c r="B5" s="71"/>
      <c r="C5" s="71"/>
      <c r="D5" s="71"/>
      <c r="E5" s="71"/>
    </row>
    <row r="6" spans="1:5" ht="30.75" customHeight="1">
      <c r="A6" s="65" t="s">
        <v>0</v>
      </c>
      <c r="B6" s="65" t="s">
        <v>60</v>
      </c>
      <c r="C6" s="65" t="s">
        <v>1</v>
      </c>
      <c r="D6" s="69" t="s">
        <v>22</v>
      </c>
      <c r="E6" s="70"/>
    </row>
    <row r="7" spans="1:5" ht="93" customHeight="1">
      <c r="A7" s="65"/>
      <c r="B7" s="65"/>
      <c r="C7" s="65"/>
      <c r="D7" s="4" t="s">
        <v>23</v>
      </c>
      <c r="E7" s="5" t="s">
        <v>57</v>
      </c>
    </row>
    <row r="8" spans="1:5" ht="15.75">
      <c r="A8" s="6" t="s">
        <v>2</v>
      </c>
      <c r="B8" s="21">
        <v>13123.3</v>
      </c>
      <c r="C8" s="7">
        <f>B8/$B$12</f>
        <v>0.29552455930172855</v>
      </c>
      <c r="D8" s="7">
        <f>B8/Лист2!B4</f>
        <v>0.8697896990303488</v>
      </c>
      <c r="E8" s="7">
        <f>B8/Лист2!I4</f>
        <v>1.2439029013942997</v>
      </c>
    </row>
    <row r="9" spans="1:5" ht="15.75">
      <c r="A9" s="6" t="s">
        <v>3</v>
      </c>
      <c r="B9" s="21">
        <v>1997.4</v>
      </c>
      <c r="C9" s="7">
        <f>B9/$B$12</f>
        <v>0.04497959771926822</v>
      </c>
      <c r="D9" s="7">
        <f>B9/Лист2!B5</f>
        <v>0.7055407591610091</v>
      </c>
      <c r="E9" s="7">
        <f>B9/Лист2!I5</f>
        <v>1.0117310965232191</v>
      </c>
    </row>
    <row r="10" spans="1:5" ht="15.75">
      <c r="A10" s="6" t="s">
        <v>4</v>
      </c>
      <c r="B10" s="21">
        <v>29286.1</v>
      </c>
      <c r="C10" s="7">
        <f>B10/$B$12</f>
        <v>0.6594958429790031</v>
      </c>
      <c r="D10" s="7">
        <f>B10/Лист2!B6</f>
        <v>0.7906371132205974</v>
      </c>
      <c r="E10" s="7">
        <f>B10/Лист2!I6</f>
        <v>1.0455430514786996</v>
      </c>
    </row>
    <row r="11" spans="1:5" ht="15.75">
      <c r="A11" s="9" t="s">
        <v>31</v>
      </c>
      <c r="B11" s="22">
        <v>26799.6</v>
      </c>
      <c r="C11" s="10">
        <f>B11/$B$12</f>
        <v>0.6035021663348856</v>
      </c>
      <c r="D11" s="7">
        <f>B11/Лист2!B7</f>
        <v>0.8263755889941162</v>
      </c>
      <c r="E11" s="7">
        <f>B11/Лист2!I7</f>
        <v>1.1167239829638713</v>
      </c>
    </row>
    <row r="12" spans="1:5" ht="15.75">
      <c r="A12" s="11" t="s">
        <v>5</v>
      </c>
      <c r="B12" s="12">
        <f>B10+B9+B8</f>
        <v>44406.8</v>
      </c>
      <c r="C12" s="13">
        <f>B12/$B$12</f>
        <v>1</v>
      </c>
      <c r="D12" s="13">
        <f>B12/Лист2!B8</f>
        <v>0.8079831062775406</v>
      </c>
      <c r="E12" s="7">
        <f>B12/Лист2!I8</f>
        <v>1.0955239404402544</v>
      </c>
    </row>
    <row r="13" spans="1:5" ht="21" customHeight="1">
      <c r="A13" s="73" t="s">
        <v>63</v>
      </c>
      <c r="B13" s="73"/>
      <c r="C13" s="73"/>
      <c r="D13" s="73"/>
      <c r="E13" s="73"/>
    </row>
    <row r="14" spans="1:5" ht="44.25" customHeight="1">
      <c r="A14" s="66" t="s">
        <v>64</v>
      </c>
      <c r="B14" s="66"/>
      <c r="C14" s="66"/>
      <c r="D14" s="66"/>
      <c r="E14" s="66"/>
    </row>
    <row r="15" spans="1:5" ht="30" customHeight="1">
      <c r="A15" s="65" t="s">
        <v>0</v>
      </c>
      <c r="B15" s="65" t="s">
        <v>62</v>
      </c>
      <c r="C15" s="65" t="s">
        <v>24</v>
      </c>
      <c r="D15" s="69" t="s">
        <v>22</v>
      </c>
      <c r="E15" s="70"/>
    </row>
    <row r="16" spans="1:5" ht="93" customHeight="1">
      <c r="A16" s="65"/>
      <c r="B16" s="65"/>
      <c r="C16" s="65"/>
      <c r="D16" s="4" t="s">
        <v>23</v>
      </c>
      <c r="E16" s="5" t="s">
        <v>58</v>
      </c>
    </row>
    <row r="17" spans="1:5" ht="15.75">
      <c r="A17" s="11" t="s">
        <v>6</v>
      </c>
      <c r="B17" s="12">
        <f>B18+B23</f>
        <v>15120.699999999999</v>
      </c>
      <c r="C17" s="13">
        <f>B17/B17</f>
        <v>1</v>
      </c>
      <c r="D17" s="14">
        <f>B17/Лист2!B12</f>
        <v>0.8438399189236852</v>
      </c>
      <c r="E17" s="14">
        <f>B17/Лист2!I12</f>
        <v>1.2073051354402706</v>
      </c>
    </row>
    <row r="18" spans="1:5" ht="15.75">
      <c r="A18" s="15" t="s">
        <v>33</v>
      </c>
      <c r="B18" s="24">
        <f>B8</f>
        <v>13123.3</v>
      </c>
      <c r="C18" s="25">
        <f>B18/B17</f>
        <v>0.8679029410014086</v>
      </c>
      <c r="D18" s="14">
        <f>B18/Лист2!B13</f>
        <v>0.8697896990303488</v>
      </c>
      <c r="E18" s="14">
        <f>B18/Лист2!I13</f>
        <v>1.2439029013942997</v>
      </c>
    </row>
    <row r="19" spans="1:5" ht="15.75">
      <c r="A19" s="9" t="s">
        <v>7</v>
      </c>
      <c r="B19" s="3"/>
      <c r="C19" s="7"/>
      <c r="D19" s="8"/>
      <c r="E19" s="14"/>
    </row>
    <row r="20" spans="1:5" ht="15.75">
      <c r="A20" s="6" t="s">
        <v>8</v>
      </c>
      <c r="B20" s="21">
        <v>6897.4</v>
      </c>
      <c r="C20" s="7">
        <f>B20/B17</f>
        <v>0.4561561303378812</v>
      </c>
      <c r="D20" s="8">
        <f>B20/Лист2!B15</f>
        <v>0.8417324746866414</v>
      </c>
      <c r="E20" s="14">
        <f>B20/Лист2!I15</f>
        <v>1.173476245161839</v>
      </c>
    </row>
    <row r="21" spans="1:5" ht="15.75">
      <c r="A21" s="6" t="s">
        <v>9</v>
      </c>
      <c r="B21" s="21">
        <v>3630.6</v>
      </c>
      <c r="C21" s="7">
        <f>B21/B17</f>
        <v>0.2401079315111073</v>
      </c>
      <c r="D21" s="8">
        <f>B21/Лист2!B16</f>
        <v>0.9091888020474653</v>
      </c>
      <c r="E21" s="14">
        <f>B21/Лист2!I16</f>
        <v>1.3370405833394714</v>
      </c>
    </row>
    <row r="22" spans="1:5" ht="31.5">
      <c r="A22" s="6" t="s">
        <v>25</v>
      </c>
      <c r="B22" s="21">
        <v>1333.4</v>
      </c>
      <c r="C22" s="7">
        <f>B22/B17</f>
        <v>0.08818374810689983</v>
      </c>
      <c r="D22" s="8">
        <f>B22/Лист2!B17</f>
        <v>0.8737876802096987</v>
      </c>
      <c r="E22" s="14">
        <f>B22/Лист2!I17</f>
        <v>1.3871824507999655</v>
      </c>
    </row>
    <row r="23" spans="1:5" ht="15.75">
      <c r="A23" s="15" t="s">
        <v>32</v>
      </c>
      <c r="B23" s="24">
        <f>B9</f>
        <v>1997.4</v>
      </c>
      <c r="C23" s="25">
        <f>B23/B17</f>
        <v>0.13209705899859134</v>
      </c>
      <c r="D23" s="14">
        <f>B23/Лист2!B18</f>
        <v>0.7055407591610091</v>
      </c>
      <c r="E23" s="14">
        <f>B23/Лист2!I18</f>
        <v>1.0117310965232191</v>
      </c>
    </row>
    <row r="24" spans="1:5" ht="62.25" customHeight="1">
      <c r="A24" s="67" t="s">
        <v>66</v>
      </c>
      <c r="B24" s="67"/>
      <c r="C24" s="67"/>
      <c r="D24" s="67"/>
      <c r="E24" s="67"/>
    </row>
    <row r="25" spans="1:5" ht="27" customHeight="1">
      <c r="A25" s="65" t="s">
        <v>0</v>
      </c>
      <c r="B25" s="65" t="s">
        <v>65</v>
      </c>
      <c r="C25" s="65" t="s">
        <v>1</v>
      </c>
      <c r="D25" s="17"/>
      <c r="E25" s="17"/>
    </row>
    <row r="26" spans="1:5" ht="101.25" customHeight="1">
      <c r="A26" s="65"/>
      <c r="B26" s="65"/>
      <c r="C26" s="65"/>
      <c r="D26" s="18"/>
      <c r="E26" s="19"/>
    </row>
    <row r="27" spans="1:6" ht="15.75">
      <c r="A27" s="11" t="s">
        <v>10</v>
      </c>
      <c r="B27" s="12">
        <f>B29+B30+B31+B32+B33</f>
        <v>40899.3</v>
      </c>
      <c r="C27" s="13">
        <f>B27/B27</f>
        <v>1</v>
      </c>
      <c r="D27" s="60"/>
      <c r="E27" s="60"/>
      <c r="F27" s="23"/>
    </row>
    <row r="28" spans="1:6" ht="15.75">
      <c r="A28" s="9" t="s">
        <v>11</v>
      </c>
      <c r="B28" s="3"/>
      <c r="C28" s="6"/>
      <c r="D28" s="61"/>
      <c r="E28" s="61"/>
      <c r="F28" s="40"/>
    </row>
    <row r="29" spans="1:5" ht="15.75">
      <c r="A29" s="6" t="s">
        <v>27</v>
      </c>
      <c r="B29" s="21">
        <v>4916.4</v>
      </c>
      <c r="C29" s="20">
        <f>B29/$B$27</f>
        <v>0.12020743631309092</v>
      </c>
      <c r="D29" s="61"/>
      <c r="E29" s="61"/>
    </row>
    <row r="30" spans="1:5" ht="15.75">
      <c r="A30" s="6" t="s">
        <v>12</v>
      </c>
      <c r="B30" s="21">
        <v>30474.9</v>
      </c>
      <c r="C30" s="20">
        <f>B30/$B$27</f>
        <v>0.7451203321328238</v>
      </c>
      <c r="D30" s="61"/>
      <c r="E30" s="61"/>
    </row>
    <row r="31" spans="1:5" ht="31.5">
      <c r="A31" s="6" t="s">
        <v>13</v>
      </c>
      <c r="B31" s="21">
        <v>4230.8</v>
      </c>
      <c r="C31" s="20">
        <f>B31/$B$27</f>
        <v>0.10344431322785476</v>
      </c>
      <c r="D31" s="61"/>
      <c r="E31" s="61"/>
    </row>
    <row r="32" spans="1:5" ht="15.75">
      <c r="A32" s="6" t="s">
        <v>14</v>
      </c>
      <c r="B32" s="21">
        <v>1254.6</v>
      </c>
      <c r="C32" s="20">
        <f>B32/$B$27</f>
        <v>0.030675341631763865</v>
      </c>
      <c r="D32" s="62"/>
      <c r="E32" s="62"/>
    </row>
    <row r="33" spans="1:5" ht="15.75">
      <c r="A33" s="6" t="s">
        <v>15</v>
      </c>
      <c r="B33" s="16">
        <v>22.6</v>
      </c>
      <c r="C33" s="20">
        <f>B33/$B$27</f>
        <v>0.0005525766944666535</v>
      </c>
      <c r="D33" s="61"/>
      <c r="E33" s="61"/>
    </row>
    <row r="34" spans="1:6" ht="63.75" customHeight="1">
      <c r="A34" s="67" t="s">
        <v>69</v>
      </c>
      <c r="B34" s="67"/>
      <c r="C34" s="67"/>
      <c r="D34" s="68"/>
      <c r="E34" s="68"/>
      <c r="F34" s="28"/>
    </row>
    <row r="35" spans="1:5" ht="26.25" customHeight="1">
      <c r="A35" s="65" t="s">
        <v>0</v>
      </c>
      <c r="B35" s="65" t="s">
        <v>65</v>
      </c>
      <c r="C35" s="65" t="s">
        <v>1</v>
      </c>
      <c r="D35" s="17"/>
      <c r="E35" s="17"/>
    </row>
    <row r="36" spans="1:5" ht="95.25" customHeight="1">
      <c r="A36" s="65"/>
      <c r="B36" s="65"/>
      <c r="C36" s="65"/>
      <c r="D36" s="18"/>
      <c r="E36" s="19"/>
    </row>
    <row r="37" spans="1:5" ht="15.75">
      <c r="A37" s="11" t="s">
        <v>10</v>
      </c>
      <c r="B37" s="12">
        <f>B27</f>
        <v>40899.3</v>
      </c>
      <c r="C37" s="13">
        <f>B37/B37</f>
        <v>1</v>
      </c>
      <c r="D37" s="54"/>
      <c r="E37" s="54"/>
    </row>
    <row r="38" spans="1:5" ht="15.75">
      <c r="A38" s="6" t="s">
        <v>16</v>
      </c>
      <c r="B38" s="21">
        <v>34837.6</v>
      </c>
      <c r="C38" s="7">
        <f>B38/B37</f>
        <v>0.8517896394314817</v>
      </c>
      <c r="D38" s="54"/>
      <c r="E38" s="54"/>
    </row>
    <row r="39" spans="1:5" ht="15.75">
      <c r="A39" s="9" t="s">
        <v>26</v>
      </c>
      <c r="B39" s="21"/>
      <c r="C39" s="7"/>
      <c r="D39" s="54"/>
      <c r="E39" s="54"/>
    </row>
    <row r="40" spans="1:5" ht="31.5">
      <c r="A40" s="9" t="s">
        <v>17</v>
      </c>
      <c r="B40" s="21">
        <v>26015.9</v>
      </c>
      <c r="C40" s="7">
        <f>B40/B37</f>
        <v>0.6360964613086287</v>
      </c>
      <c r="D40" s="54"/>
      <c r="E40" s="56"/>
    </row>
    <row r="41" spans="1:5" ht="15.75">
      <c r="A41" s="9" t="s">
        <v>18</v>
      </c>
      <c r="B41" s="21">
        <v>3166.7</v>
      </c>
      <c r="C41" s="7">
        <f>B41/B37</f>
        <v>0.07742675302511288</v>
      </c>
      <c r="D41" s="54"/>
      <c r="E41" s="54"/>
    </row>
    <row r="42" spans="1:5" ht="31.5">
      <c r="A42" s="9" t="s">
        <v>19</v>
      </c>
      <c r="B42" s="21">
        <v>1880.3</v>
      </c>
      <c r="C42" s="7">
        <f>B42/B38</f>
        <v>0.053973293223413786</v>
      </c>
      <c r="D42" s="54"/>
      <c r="E42" s="54"/>
    </row>
    <row r="43" spans="1:5" ht="31.5">
      <c r="A43" s="9" t="s">
        <v>20</v>
      </c>
      <c r="B43" s="21">
        <v>1230.6</v>
      </c>
      <c r="C43" s="7">
        <f>B43/B37</f>
        <v>0.030088534522595738</v>
      </c>
      <c r="D43" s="54"/>
      <c r="E43" s="54"/>
    </row>
    <row r="44" spans="1:5" ht="15.75">
      <c r="A44" s="6" t="s">
        <v>21</v>
      </c>
      <c r="B44" s="16">
        <v>20.7</v>
      </c>
      <c r="C44" s="7">
        <f>B44/B38</f>
        <v>0.000594185592578134</v>
      </c>
      <c r="D44" s="54"/>
      <c r="E44" s="54"/>
    </row>
    <row r="45" spans="1:5" ht="15">
      <c r="A45" s="64"/>
      <c r="B45" s="2"/>
      <c r="C45" s="2"/>
      <c r="D45" s="2"/>
      <c r="E45" s="2"/>
    </row>
    <row r="46" spans="1:5" ht="61.5" customHeight="1">
      <c r="A46" s="66" t="s">
        <v>68</v>
      </c>
      <c r="B46" s="66"/>
      <c r="C46" s="66"/>
      <c r="D46" s="66"/>
      <c r="E46" s="26"/>
    </row>
    <row r="47" spans="1:5" ht="19.5">
      <c r="A47" s="39"/>
      <c r="B47" s="29"/>
      <c r="C47" s="29"/>
      <c r="D47" s="29" t="s">
        <v>30</v>
      </c>
      <c r="E47" s="27"/>
    </row>
    <row r="48" spans="1:5" ht="31.5">
      <c r="A48" s="30" t="s">
        <v>35</v>
      </c>
      <c r="B48" s="3" t="s">
        <v>28</v>
      </c>
      <c r="C48" s="3" t="s">
        <v>67</v>
      </c>
      <c r="D48" s="3" t="s">
        <v>29</v>
      </c>
      <c r="E48" s="1"/>
    </row>
    <row r="49" spans="1:9" ht="63" customHeight="1">
      <c r="A49" s="38" t="s">
        <v>34</v>
      </c>
      <c r="B49" s="41">
        <v>1388.5</v>
      </c>
      <c r="C49" s="41">
        <v>1078.2</v>
      </c>
      <c r="D49" s="32">
        <f>C49/B49*100</f>
        <v>77.65214259992798</v>
      </c>
      <c r="E49" s="1"/>
      <c r="F49" s="57"/>
      <c r="G49" s="58"/>
      <c r="H49" s="59"/>
      <c r="I49" s="59"/>
    </row>
    <row r="50" spans="1:9" ht="31.5">
      <c r="A50" s="33" t="s">
        <v>36</v>
      </c>
      <c r="B50" s="41">
        <v>424.2</v>
      </c>
      <c r="C50" s="41">
        <v>307.1</v>
      </c>
      <c r="D50" s="32">
        <f aca="true" t="shared" si="0" ref="D50:D63">C50/B50*100</f>
        <v>72.39509665252241</v>
      </c>
      <c r="E50" s="1"/>
      <c r="F50" s="57"/>
      <c r="G50" s="58"/>
      <c r="H50" s="59"/>
      <c r="I50" s="59"/>
    </row>
    <row r="51" spans="1:9" ht="47.25">
      <c r="A51" s="33" t="s">
        <v>37</v>
      </c>
      <c r="B51" s="41">
        <v>102.2</v>
      </c>
      <c r="C51" s="41">
        <v>87.2</v>
      </c>
      <c r="D51" s="32">
        <f t="shared" si="0"/>
        <v>85.32289628180038</v>
      </c>
      <c r="E51" s="1"/>
      <c r="F51" s="57"/>
      <c r="G51" s="58"/>
      <c r="H51" s="59"/>
      <c r="I51" s="59"/>
    </row>
    <row r="52" spans="1:9" ht="31.5">
      <c r="A52" s="33" t="s">
        <v>38</v>
      </c>
      <c r="B52" s="41">
        <v>3823</v>
      </c>
      <c r="C52" s="41">
        <v>2516.4</v>
      </c>
      <c r="D52" s="32">
        <f t="shared" si="0"/>
        <v>65.82265236725085</v>
      </c>
      <c r="E52" s="1"/>
      <c r="F52" s="57"/>
      <c r="G52" s="58"/>
      <c r="H52" s="59"/>
      <c r="I52" s="59"/>
    </row>
    <row r="53" spans="1:9" ht="47.25">
      <c r="A53" s="33" t="s">
        <v>39</v>
      </c>
      <c r="B53" s="41">
        <v>13634.8</v>
      </c>
      <c r="C53" s="41">
        <v>10203.4</v>
      </c>
      <c r="D53" s="32">
        <f t="shared" si="0"/>
        <v>74.83351424296653</v>
      </c>
      <c r="E53" s="1"/>
      <c r="F53" s="57"/>
      <c r="G53" s="58"/>
      <c r="H53" s="59"/>
      <c r="I53" s="59"/>
    </row>
    <row r="54" spans="1:9" ht="63">
      <c r="A54" s="33" t="s">
        <v>40</v>
      </c>
      <c r="B54" s="41">
        <v>26.4</v>
      </c>
      <c r="C54" s="31">
        <v>19.9</v>
      </c>
      <c r="D54" s="32">
        <f t="shared" si="0"/>
        <v>75.37878787878788</v>
      </c>
      <c r="E54" s="1"/>
      <c r="F54" s="57"/>
      <c r="G54" s="58"/>
      <c r="H54" s="59"/>
      <c r="I54" s="59"/>
    </row>
    <row r="55" spans="1:9" ht="31.5">
      <c r="A55" s="33" t="s">
        <v>41</v>
      </c>
      <c r="B55" s="41">
        <v>20162.9</v>
      </c>
      <c r="C55" s="41">
        <v>14842</v>
      </c>
      <c r="D55" s="32">
        <f t="shared" si="0"/>
        <v>73.6104429422355</v>
      </c>
      <c r="E55" s="1"/>
      <c r="F55" s="57"/>
      <c r="G55" s="58"/>
      <c r="H55" s="59"/>
      <c r="I55" s="59"/>
    </row>
    <row r="56" spans="1:9" ht="31.5">
      <c r="A56" s="33" t="s">
        <v>42</v>
      </c>
      <c r="B56" s="41">
        <v>2637.9</v>
      </c>
      <c r="C56" s="41">
        <v>2009.5</v>
      </c>
      <c r="D56" s="32">
        <f t="shared" si="0"/>
        <v>76.17802039501117</v>
      </c>
      <c r="E56" s="1"/>
      <c r="F56" s="57"/>
      <c r="G56" s="58"/>
      <c r="H56" s="59"/>
      <c r="I56" s="59"/>
    </row>
    <row r="57" spans="1:9" ht="31.5">
      <c r="A57" s="33" t="s">
        <v>43</v>
      </c>
      <c r="B57" s="41">
        <v>974.8</v>
      </c>
      <c r="C57" s="41">
        <v>722.9</v>
      </c>
      <c r="D57" s="32">
        <f t="shared" si="0"/>
        <v>74.15880180549857</v>
      </c>
      <c r="E57" s="1"/>
      <c r="F57" s="57"/>
      <c r="G57" s="58"/>
      <c r="H57" s="59"/>
      <c r="I57" s="59"/>
    </row>
    <row r="58" spans="1:9" ht="31.5">
      <c r="A58" s="33" t="s">
        <v>44</v>
      </c>
      <c r="B58" s="41">
        <v>5873.1</v>
      </c>
      <c r="C58" s="41">
        <v>4273.6</v>
      </c>
      <c r="D58" s="32">
        <f t="shared" si="0"/>
        <v>72.7656603837837</v>
      </c>
      <c r="E58" s="1"/>
      <c r="F58" s="57"/>
      <c r="G58" s="58"/>
      <c r="H58" s="59"/>
      <c r="I58" s="59"/>
    </row>
    <row r="59" spans="1:9" ht="31.5">
      <c r="A59" s="33" t="s">
        <v>45</v>
      </c>
      <c r="B59" s="41">
        <v>21.5</v>
      </c>
      <c r="C59" s="41">
        <v>5.4</v>
      </c>
      <c r="D59" s="32">
        <f t="shared" si="0"/>
        <v>25.116279069767444</v>
      </c>
      <c r="E59" s="1"/>
      <c r="F59" s="57"/>
      <c r="G59" s="58"/>
      <c r="H59" s="59"/>
      <c r="I59" s="59"/>
    </row>
    <row r="60" spans="1:9" ht="63">
      <c r="A60" s="34" t="s">
        <v>46</v>
      </c>
      <c r="B60" s="41">
        <v>4.2</v>
      </c>
      <c r="C60" s="31">
        <v>0.4</v>
      </c>
      <c r="D60" s="32">
        <f t="shared" si="0"/>
        <v>9.523809523809524</v>
      </c>
      <c r="E60" s="1"/>
      <c r="F60" s="57"/>
      <c r="G60" s="58"/>
      <c r="H60" s="59"/>
      <c r="I60" s="59"/>
    </row>
    <row r="61" spans="1:9" ht="47.25">
      <c r="A61" s="33" t="s">
        <v>49</v>
      </c>
      <c r="B61" s="41">
        <v>20.6</v>
      </c>
      <c r="C61" s="31">
        <v>16.8</v>
      </c>
      <c r="D61" s="32">
        <f t="shared" si="0"/>
        <v>81.55339805825243</v>
      </c>
      <c r="E61" s="1"/>
      <c r="F61" s="57"/>
      <c r="G61" s="58"/>
      <c r="H61" s="59"/>
      <c r="I61" s="59"/>
    </row>
    <row r="62" spans="1:9" ht="31.5">
      <c r="A62" s="33" t="s">
        <v>47</v>
      </c>
      <c r="B62" s="41">
        <v>506</v>
      </c>
      <c r="C62" s="41">
        <v>402.7</v>
      </c>
      <c r="D62" s="32">
        <f t="shared" si="0"/>
        <v>79.58498023715414</v>
      </c>
      <c r="E62" s="1"/>
      <c r="F62" s="57"/>
      <c r="G62" s="58"/>
      <c r="H62" s="59"/>
      <c r="I62" s="59"/>
    </row>
    <row r="63" spans="1:9" ht="47.25">
      <c r="A63" s="34" t="s">
        <v>48</v>
      </c>
      <c r="B63" s="31">
        <v>19</v>
      </c>
      <c r="C63" s="31">
        <v>14.5</v>
      </c>
      <c r="D63" s="32">
        <f t="shared" si="0"/>
        <v>76.31578947368422</v>
      </c>
      <c r="E63" s="1"/>
      <c r="F63" s="57"/>
      <c r="G63" s="58"/>
      <c r="H63" s="59"/>
      <c r="I63" s="59"/>
    </row>
    <row r="64" spans="1:5" ht="15.75">
      <c r="A64" s="33" t="s">
        <v>53</v>
      </c>
      <c r="B64" s="31">
        <f>SUM(B49:B63)</f>
        <v>49619.1</v>
      </c>
      <c r="C64" s="31">
        <f>SUM(C49:C63)</f>
        <v>36500</v>
      </c>
      <c r="D64" s="32">
        <f>C64/B64*100</f>
        <v>73.5603829976763</v>
      </c>
      <c r="E64" s="1"/>
    </row>
    <row r="65" spans="1:5" ht="15">
      <c r="A65" s="2"/>
      <c r="B65" s="2"/>
      <c r="C65" s="2"/>
      <c r="D65" s="2"/>
      <c r="E65" s="1"/>
    </row>
    <row r="66" spans="1:5" ht="15">
      <c r="A66" s="2"/>
      <c r="B66" s="2"/>
      <c r="C66" s="2"/>
      <c r="D66" s="2"/>
      <c r="E66" s="1"/>
    </row>
    <row r="67" spans="1:4" ht="15">
      <c r="A67" s="2"/>
      <c r="B67" s="2"/>
      <c r="C67" s="2"/>
      <c r="D67" s="2"/>
    </row>
  </sheetData>
  <sheetProtection/>
  <mergeCells count="21">
    <mergeCell ref="A3:E3"/>
    <mergeCell ref="A6:A7"/>
    <mergeCell ref="B6:B7"/>
    <mergeCell ref="C6:C7"/>
    <mergeCell ref="D6:E6"/>
    <mergeCell ref="A13:E13"/>
    <mergeCell ref="A14:E14"/>
    <mergeCell ref="A24:E24"/>
    <mergeCell ref="A25:A26"/>
    <mergeCell ref="A5:E5"/>
    <mergeCell ref="A15:A16"/>
    <mergeCell ref="B15:B16"/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2.28125" style="0" customWidth="1"/>
    <col min="2" max="2" width="14.28125" style="0" customWidth="1"/>
    <col min="3" max="3" width="12.28125" style="0" customWidth="1"/>
    <col min="4" max="4" width="14.421875" style="0" customWidth="1"/>
    <col min="5" max="5" width="12.57421875" style="0" customWidth="1"/>
    <col min="6" max="6" width="13.140625" style="0" customWidth="1"/>
    <col min="12" max="12" width="14.140625" style="0" customWidth="1"/>
    <col min="13" max="13" width="11.7109375" style="0" customWidth="1"/>
    <col min="14" max="14" width="14.00390625" style="0" customWidth="1"/>
    <col min="15" max="15" width="12.57421875" style="0" customWidth="1"/>
    <col min="16" max="16" width="13.710937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10" ht="132.75">
      <c r="A3" s="42"/>
      <c r="B3" s="43" t="s">
        <v>23</v>
      </c>
      <c r="C3" s="44" t="s">
        <v>50</v>
      </c>
      <c r="D3" s="44" t="s">
        <v>51</v>
      </c>
      <c r="E3" s="44" t="s">
        <v>52</v>
      </c>
      <c r="F3" s="42"/>
      <c r="G3" s="35"/>
      <c r="H3" s="35"/>
      <c r="I3" s="35"/>
      <c r="J3" s="35"/>
    </row>
    <row r="4" spans="1:10" ht="15.75">
      <c r="A4" s="45" t="s">
        <v>2</v>
      </c>
      <c r="B4" s="46">
        <v>15087.9</v>
      </c>
      <c r="C4" s="46">
        <v>3585.54</v>
      </c>
      <c r="D4" s="46">
        <v>3825.35</v>
      </c>
      <c r="E4" s="46">
        <v>3139.21</v>
      </c>
      <c r="F4" s="46">
        <v>4537.8</v>
      </c>
      <c r="G4" s="35"/>
      <c r="H4" s="37">
        <f>C4+D4+E4+F4</f>
        <v>15087.899999999998</v>
      </c>
      <c r="I4" s="36">
        <f>C4+D4+E4</f>
        <v>10550.099999999999</v>
      </c>
      <c r="J4" s="36"/>
    </row>
    <row r="5" spans="1:10" ht="15.75">
      <c r="A5" s="45" t="s">
        <v>3</v>
      </c>
      <c r="B5" s="46">
        <v>2831.02</v>
      </c>
      <c r="C5" s="46">
        <v>673.78</v>
      </c>
      <c r="D5" s="46">
        <v>705.55</v>
      </c>
      <c r="E5" s="46">
        <v>594.91</v>
      </c>
      <c r="F5" s="46">
        <v>856.78</v>
      </c>
      <c r="G5" s="35"/>
      <c r="H5" s="37">
        <f>C5+D5+E5+F5</f>
        <v>2831.0199999999995</v>
      </c>
      <c r="I5" s="36">
        <f>C5+D5+E5</f>
        <v>1974.2399999999998</v>
      </c>
      <c r="J5" s="36"/>
    </row>
    <row r="6" spans="1:10" ht="31.5">
      <c r="A6" s="45" t="s">
        <v>4</v>
      </c>
      <c r="B6" s="46">
        <v>37041.14</v>
      </c>
      <c r="C6" s="46">
        <v>7854.6</v>
      </c>
      <c r="D6" s="46">
        <v>11082.27</v>
      </c>
      <c r="E6" s="46">
        <v>9073.55</v>
      </c>
      <c r="F6" s="46">
        <v>9030.72</v>
      </c>
      <c r="G6" s="35"/>
      <c r="H6" s="37">
        <f>C6+D6+E6+F6</f>
        <v>37041.14</v>
      </c>
      <c r="I6" s="36">
        <f>C6+D6+E6</f>
        <v>28010.420000000002</v>
      </c>
      <c r="J6" s="36"/>
    </row>
    <row r="7" spans="1:10" ht="15.75">
      <c r="A7" s="47" t="s">
        <v>54</v>
      </c>
      <c r="B7" s="46">
        <v>32430.29</v>
      </c>
      <c r="C7" s="46">
        <v>7134.66</v>
      </c>
      <c r="D7" s="46">
        <v>9729.09</v>
      </c>
      <c r="E7" s="46">
        <v>7134.66</v>
      </c>
      <c r="F7" s="46">
        <v>8431.88</v>
      </c>
      <c r="G7" s="35"/>
      <c r="H7" s="35">
        <f>B7/B8</f>
        <v>0.5900701345668109</v>
      </c>
      <c r="I7" s="36">
        <f>C7+D7+E7</f>
        <v>23998.41</v>
      </c>
      <c r="J7" s="35"/>
    </row>
    <row r="8" spans="1:16" ht="15.75">
      <c r="A8" s="48" t="s">
        <v>5</v>
      </c>
      <c r="B8" s="49">
        <f>B4+B5+B6</f>
        <v>54960.06</v>
      </c>
      <c r="C8" s="49">
        <f>C4+C5+C6</f>
        <v>12113.92</v>
      </c>
      <c r="D8" s="49">
        <f>D4+D5+D6</f>
        <v>15613.17</v>
      </c>
      <c r="E8" s="49">
        <f>E4+E5+E6</f>
        <v>12807.669999999998</v>
      </c>
      <c r="F8" s="49">
        <f>F4+F5+F6</f>
        <v>14425.3</v>
      </c>
      <c r="G8" s="35"/>
      <c r="H8" s="37"/>
      <c r="I8" s="36">
        <f>C8+D8+E8</f>
        <v>40534.759999999995</v>
      </c>
      <c r="J8" s="37"/>
      <c r="L8" s="23"/>
      <c r="M8" s="23"/>
      <c r="N8" s="23"/>
      <c r="O8" s="23"/>
      <c r="P8" s="23"/>
    </row>
    <row r="9" spans="1:10" ht="15">
      <c r="A9" s="42"/>
      <c r="B9" s="42"/>
      <c r="C9" s="42"/>
      <c r="D9" s="42"/>
      <c r="E9" s="42"/>
      <c r="F9" s="42"/>
      <c r="G9" s="35"/>
      <c r="H9" s="35"/>
      <c r="I9" s="36"/>
      <c r="J9" s="35"/>
    </row>
    <row r="10" spans="1:10" ht="15">
      <c r="A10" s="42"/>
      <c r="B10" s="49"/>
      <c r="C10" s="49"/>
      <c r="D10" s="49"/>
      <c r="E10" s="49"/>
      <c r="F10" s="49"/>
      <c r="G10" s="35"/>
      <c r="H10" s="37"/>
      <c r="I10" s="36"/>
      <c r="J10" s="35"/>
    </row>
    <row r="11" spans="1:10" ht="15">
      <c r="A11" s="42"/>
      <c r="B11" s="50"/>
      <c r="C11" s="50"/>
      <c r="D11" s="50"/>
      <c r="E11" s="50"/>
      <c r="F11" s="50"/>
      <c r="G11" s="35"/>
      <c r="H11" s="35"/>
      <c r="I11" s="36"/>
      <c r="J11" s="35"/>
    </row>
    <row r="12" spans="1:10" ht="31.5">
      <c r="A12" s="48" t="s">
        <v>6</v>
      </c>
      <c r="B12" s="50">
        <f>B13+B18</f>
        <v>17918.92</v>
      </c>
      <c r="C12" s="50">
        <f>C13+C18</f>
        <v>4259.32</v>
      </c>
      <c r="D12" s="50">
        <f>D13+D18</f>
        <v>4530.9</v>
      </c>
      <c r="E12" s="50">
        <f>E13+E18</f>
        <v>3734.12</v>
      </c>
      <c r="F12" s="50">
        <f>F13+F18</f>
        <v>5394.58</v>
      </c>
      <c r="G12" s="35"/>
      <c r="H12" s="35"/>
      <c r="I12" s="36">
        <f>C12+D12+E12</f>
        <v>12524.34</v>
      </c>
      <c r="J12" s="35"/>
    </row>
    <row r="13" spans="1:10" ht="15.75">
      <c r="A13" s="51" t="s">
        <v>55</v>
      </c>
      <c r="B13" s="46">
        <f>B4</f>
        <v>15087.9</v>
      </c>
      <c r="C13" s="46">
        <f>C4</f>
        <v>3585.54</v>
      </c>
      <c r="D13" s="46">
        <f>D4</f>
        <v>3825.35</v>
      </c>
      <c r="E13" s="46">
        <f>E4</f>
        <v>3139.21</v>
      </c>
      <c r="F13" s="46">
        <f>F4</f>
        <v>4537.8</v>
      </c>
      <c r="G13" s="35"/>
      <c r="H13" s="35"/>
      <c r="I13" s="36">
        <f aca="true" t="shared" si="0" ref="I13:I18">C13+D13+E13</f>
        <v>10550.099999999999</v>
      </c>
      <c r="J13" s="35"/>
    </row>
    <row r="14" spans="1:10" ht="15.75">
      <c r="A14" s="47" t="s">
        <v>7</v>
      </c>
      <c r="B14" s="42"/>
      <c r="C14" s="42"/>
      <c r="D14" s="42"/>
      <c r="E14" s="42"/>
      <c r="F14" s="42"/>
      <c r="G14" s="35"/>
      <c r="H14" s="35"/>
      <c r="I14" s="36">
        <f t="shared" si="0"/>
        <v>0</v>
      </c>
      <c r="J14" s="35"/>
    </row>
    <row r="15" spans="1:10" ht="31.5">
      <c r="A15" s="52" t="s">
        <v>8</v>
      </c>
      <c r="B15" s="36">
        <v>8194.29</v>
      </c>
      <c r="C15" s="36">
        <v>1991.71</v>
      </c>
      <c r="D15" s="36">
        <v>2170.09</v>
      </c>
      <c r="E15" s="36">
        <v>1715.95</v>
      </c>
      <c r="F15" s="36">
        <v>2316.54</v>
      </c>
      <c r="G15" s="37">
        <f>SUM(C15:F15)</f>
        <v>8194.29</v>
      </c>
      <c r="H15" s="37"/>
      <c r="I15" s="36">
        <f t="shared" si="0"/>
        <v>5877.75</v>
      </c>
      <c r="J15" s="35"/>
    </row>
    <row r="16" spans="1:10" ht="33" customHeight="1">
      <c r="A16" s="45" t="s">
        <v>9</v>
      </c>
      <c r="B16" s="53">
        <v>3993.23</v>
      </c>
      <c r="C16" s="53">
        <v>958.38</v>
      </c>
      <c r="D16" s="53">
        <v>1038.24</v>
      </c>
      <c r="E16" s="53">
        <v>718.78</v>
      </c>
      <c r="F16" s="53">
        <v>1277.83</v>
      </c>
      <c r="G16" s="37">
        <f>SUM(C16:F16)</f>
        <v>3993.2299999999996</v>
      </c>
      <c r="H16" s="37"/>
      <c r="I16" s="36">
        <f t="shared" si="0"/>
        <v>2715.3999999999996</v>
      </c>
      <c r="J16" s="35"/>
    </row>
    <row r="17" spans="1:10" ht="63">
      <c r="A17" s="45" t="s">
        <v>25</v>
      </c>
      <c r="B17" s="36">
        <v>1526</v>
      </c>
      <c r="C17" s="36">
        <v>318.639</v>
      </c>
      <c r="D17" s="36">
        <v>298.33</v>
      </c>
      <c r="E17" s="36">
        <v>344.26</v>
      </c>
      <c r="F17" s="36">
        <v>564.77</v>
      </c>
      <c r="G17" s="37">
        <f>SUM(C17:F17)</f>
        <v>1525.999</v>
      </c>
      <c r="H17" s="37"/>
      <c r="I17" s="36">
        <f t="shared" si="0"/>
        <v>961.229</v>
      </c>
      <c r="J17" s="35"/>
    </row>
    <row r="18" spans="1:10" ht="31.5">
      <c r="A18" s="51" t="s">
        <v>56</v>
      </c>
      <c r="B18" s="36">
        <f>B5</f>
        <v>2831.02</v>
      </c>
      <c r="C18" s="36">
        <f>C5</f>
        <v>673.78</v>
      </c>
      <c r="D18" s="36">
        <f>D5</f>
        <v>705.55</v>
      </c>
      <c r="E18" s="36">
        <f>E5</f>
        <v>594.91</v>
      </c>
      <c r="F18" s="36">
        <f>F5</f>
        <v>856.78</v>
      </c>
      <c r="G18" s="35"/>
      <c r="H18" s="35"/>
      <c r="I18" s="36">
        <f t="shared" si="0"/>
        <v>1974.2399999999998</v>
      </c>
      <c r="J18" s="35"/>
    </row>
    <row r="19" spans="1:10" ht="15">
      <c r="A19" s="35"/>
      <c r="B19" s="35"/>
      <c r="C19" s="35"/>
      <c r="D19" s="35"/>
      <c r="E19" s="35"/>
      <c r="F19" s="35"/>
      <c r="G19" s="35"/>
      <c r="H19" s="35"/>
      <c r="I19" s="36"/>
      <c r="J19" s="35"/>
    </row>
    <row r="20" spans="1:10" ht="15">
      <c r="A20" s="35"/>
      <c r="B20" s="35"/>
      <c r="C20" s="35"/>
      <c r="D20" s="35"/>
      <c r="E20" s="35"/>
      <c r="F20" s="35"/>
      <c r="G20" s="35"/>
      <c r="H20" s="35"/>
      <c r="I20" s="36"/>
      <c r="J20" s="35"/>
    </row>
    <row r="21" spans="1:10" ht="15">
      <c r="A21" s="35"/>
      <c r="B21" s="35"/>
      <c r="C21" s="35"/>
      <c r="D21" s="35"/>
      <c r="E21" s="35"/>
      <c r="F21" s="35"/>
      <c r="G21" s="35"/>
      <c r="H21" s="35"/>
      <c r="I21" s="36"/>
      <c r="J21" s="35"/>
    </row>
    <row r="22" spans="1:10" ht="15">
      <c r="A22" s="35"/>
      <c r="B22" s="35"/>
      <c r="C22" s="35"/>
      <c r="D22" s="35"/>
      <c r="E22" s="35"/>
      <c r="F22" s="35"/>
      <c r="G22" s="35"/>
      <c r="H22" s="35"/>
      <c r="I22" s="36"/>
      <c r="J22" s="35"/>
    </row>
    <row r="23" ht="15">
      <c r="I23" s="5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cp:lastPrinted>2023-11-02T10:40:40Z</cp:lastPrinted>
  <dcterms:created xsi:type="dcterms:W3CDTF">2018-03-27T13:00:42Z</dcterms:created>
  <dcterms:modified xsi:type="dcterms:W3CDTF">2023-11-14T11:13:38Z</dcterms:modified>
  <cp:category/>
  <cp:version/>
  <cp:contentType/>
  <cp:contentStatus/>
</cp:coreProperties>
</file>