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<sst xmlns="http://schemas.openxmlformats.org/spreadsheetml/2006/main" count="88" uniqueCount="69">
  <si>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</si>
  <si>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</si>
  <si>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</si>
  <si>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</si>
  <si>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</si>
  <si>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</si>
  <si>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</si>
  <si>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</si>
  <si>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</si>
  <si>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</si>
  <si>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</si>
  <si>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</si>
  <si>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</si>
  <si>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</si>
  <si>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</si>
  <si>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</si>
  <si>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</si>
  <si>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</si>
  <si>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</si>
  <si>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</si>
  <si>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</si>
  <si>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</si>
  <si>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</si>
  <si>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</si>
  <si>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</si>
  <si>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</si>
  <si>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</si>
  <si>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</si>
  <si>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</si>
  <si>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</si>
  <si>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</si>
  <si>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</si>
  <si>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</si>
  <si>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</si>
  <si>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</si>
  <si>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</si>
  <si>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</si>
  <si>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</si>
  <si>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</si>
  <si>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</si>
  <si>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</si>
  <si>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</si>
  <si>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</si>
  <si>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</si>
  <si>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</si>
  <si>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</si>
  <si>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</si>
  <si>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</si>
  <si>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</si>
  <si>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</si>
  <si>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</si>
  <si>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Государственная программа "Массовая информация и книгоиздание" на 2021 - 2025 годы</t>
  </si>
  <si>
    <t>утвержденного плана на 1-е полугодие 2023г.,                      %</t>
  </si>
  <si>
    <t>утвержденного плана на                          1-2 квартал 2020г.,                      %</t>
  </si>
  <si>
    <t>утвержденного плана на 1-е полугодие 2023г., %</t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</si>
  <si>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</si>
  <si>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Поступило за январь-июнь 2023 г. (тыс. рублей)</t>
  </si>
  <si>
    <r>
      <t xml:space="preserve">За  январь-июнь  2023 года в доход консолидированного бюджета района поступило </t>
    </r>
    <r>
      <rPr>
        <b/>
        <sz val="15"/>
        <rFont val="Times New Roman"/>
        <family val="1"/>
      </rPr>
      <t>26 639,1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48,5 %</t>
    </r>
    <r>
      <rPr>
        <sz val="15"/>
        <rFont val="Times New Roman"/>
        <family val="1"/>
      </rPr>
      <t xml:space="preserve"> от утвержденного годового плана и</t>
    </r>
    <r>
      <rPr>
        <b/>
        <sz val="15"/>
        <rFont val="Times New Roman"/>
        <family val="1"/>
      </rPr>
      <t xml:space="preserve"> 96,1 %</t>
    </r>
    <r>
      <rPr>
        <sz val="15"/>
        <rFont val="Times New Roman"/>
        <family val="1"/>
      </rPr>
      <t xml:space="preserve"> от  плана  на 1-е полугодие.</t>
    </r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</si>
  <si>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63</t>
    </r>
    <r>
      <rPr>
        <b/>
        <i/>
        <sz val="15"/>
        <rFont val="Times New Roman"/>
        <family val="1"/>
      </rPr>
      <t>,3 %.</t>
    </r>
  </si>
  <si>
    <t>Поступило за январь-июнь 2023 г., (тыс. рублей)</t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</si>
  <si>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84,5</t>
    </r>
    <r>
      <rPr>
        <b/>
        <i/>
        <sz val="15"/>
        <rFont val="Times New Roman"/>
        <family val="1"/>
      </rPr>
      <t xml:space="preserve"> %.</t>
    </r>
  </si>
  <si>
    <t>Направлено за январь-июнь 2023 г.,     (тыс. руб.)</t>
  </si>
  <si>
    <r>
      <t>Расходы консолидированного бюджета района профинансированы на</t>
    </r>
    <r>
      <rPr>
        <i/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25 093,1</t>
    </r>
    <r>
      <rPr>
        <sz val="15"/>
        <rFont val="Times New Roman"/>
        <family val="1"/>
      </rPr>
      <t xml:space="preserve"> тыс. рублей, или </t>
    </r>
    <r>
      <rPr>
        <b/>
        <sz val="15"/>
        <rFont val="Times New Roman"/>
        <family val="1"/>
      </rPr>
      <t>45,7 %</t>
    </r>
    <r>
      <rPr>
        <sz val="15"/>
        <rFont val="Times New Roman"/>
        <family val="1"/>
      </rPr>
      <t xml:space="preserve"> от утвержденного годового плана и </t>
    </r>
    <r>
      <rPr>
        <b/>
        <sz val="15"/>
        <rFont val="Times New Roman"/>
        <family val="1"/>
      </rPr>
      <t xml:space="preserve"> 90,5 %</t>
    </r>
    <r>
      <rPr>
        <sz val="15"/>
        <rFont val="Times New Roman"/>
        <family val="1"/>
      </rPr>
      <t xml:space="preserve"> от  плана на 1-е полугодие.</t>
    </r>
  </si>
  <si>
    <r>
      <t>На первоочередные расходы бюджета направлено</t>
    </r>
    <r>
      <rPr>
        <b/>
        <sz val="15"/>
        <rFont val="Times New Roman"/>
        <family val="1"/>
      </rPr>
      <t xml:space="preserve"> 21 821,3</t>
    </r>
    <r>
      <rPr>
        <sz val="15"/>
        <rFont val="Times New Roman"/>
        <family val="1"/>
      </rPr>
      <t xml:space="preserve"> тыс. рублей, что составило 
</t>
    </r>
    <r>
      <rPr>
        <b/>
        <sz val="15"/>
        <rFont val="Times New Roman"/>
        <family val="1"/>
      </rPr>
      <t>87,0 %</t>
    </r>
    <r>
      <rPr>
        <sz val="15"/>
        <rFont val="Times New Roman"/>
        <family val="1"/>
      </rPr>
      <t xml:space="preserve"> от объема всех расходов.</t>
    </r>
  </si>
  <si>
    <t>Исполнено на 01.07.2023 г.</t>
  </si>
  <si>
    <r>
      <t>Государственные   программы  за   январь-июнь  2023 года   профинансированы  в  сумме</t>
    </r>
    <r>
      <rPr>
        <b/>
        <sz val="15"/>
        <rFont val="Times New Roman"/>
        <family val="1"/>
      </rPr>
      <t xml:space="preserve"> 22 532,3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тыс. рублей или </t>
    </r>
    <r>
      <rPr>
        <b/>
        <sz val="15"/>
        <rFont val="Times New Roman"/>
        <family val="1"/>
      </rPr>
      <t>45,4 %</t>
    </r>
    <r>
      <rPr>
        <sz val="15"/>
        <rFont val="Times New Roman"/>
        <family val="1"/>
      </rPr>
      <t xml:space="preserve"> к уточненному годовому плану, в том числе:</t>
    </r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</si>
  <si>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</si>
  <si>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</si>
  <si>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t>ИСПОЛНЕНИЕ КОНСОЛИДИРОВАННОГО БЮДЖЕТА МСТИСЛАВСКОГО РАЙОНА  ЗА ЯНВАРЬ-ИЮНЬ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</si>
</sst>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0"/>
      <color indexed="9"/>
      <name val="Times New Roman"/>
      <family val="1"/>
    </font>
    <font>
      <sz val="7"/>
      <color indexed="10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0"/>
      <color theme="0"/>
      <name val="Times New Roman"/>
      <family val="1"/>
    </font>
    <font>
      <sz val="7"/>
      <color rgb="FFFF0000"/>
      <name val="Arial"/>
      <family val="2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9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58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4" fontId="66" fillId="0" borderId="0" xfId="0" applyNumberFormat="1" applyFont="1" applyAlignment="1">
      <alignment vertical="top"/>
    </xf>
    <xf numFmtId="4" fontId="47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6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top"/>
    </xf>
    <xf numFmtId="176" fontId="13" fillId="0" borderId="10" xfId="53" applyNumberFormat="1" applyFont="1" applyBorder="1" applyAlignment="1">
      <alignment horizontal="right" vertical="top"/>
      <protection/>
    </xf>
    <xf numFmtId="178" fontId="9" fillId="0" borderId="0" xfId="58" applyNumberFormat="1" applyFont="1" applyBorder="1" applyAlignment="1">
      <alignment horizontal="center"/>
    </xf>
    <xf numFmtId="178" fontId="3" fillId="0" borderId="0" xfId="58" applyNumberFormat="1" applyFont="1" applyBorder="1" applyAlignment="1">
      <alignment horizontal="center"/>
    </xf>
    <xf numFmtId="9" fontId="3" fillId="0" borderId="0" xfId="58" applyFont="1" applyBorder="1" applyAlignment="1">
      <alignment horizontal="center"/>
    </xf>
    <xf numFmtId="0" fontId="47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textRotation="90" wrapText="1"/>
    </xf>
    <xf numFmtId="0" fontId="68" fillId="0" borderId="0" xfId="0" applyFont="1" applyBorder="1" applyAlignment="1">
      <alignment vertical="center" textRotation="90" wrapText="1"/>
    </xf>
    <xf numFmtId="0" fontId="68" fillId="0" borderId="0" xfId="0" applyFont="1" applyBorder="1" applyAlignment="1">
      <alignment horizontal="justify" vertical="center" wrapText="1"/>
    </xf>
    <xf numFmtId="4" fontId="66" fillId="0" borderId="0" xfId="0" applyNumberFormat="1" applyFont="1" applyBorder="1" applyAlignment="1">
      <alignment vertical="top"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4" fontId="66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4" fontId="47" fillId="0" borderId="0" xfId="0" applyNumberFormat="1" applyFont="1" applyAlignment="1">
      <alignment vertical="top"/>
    </xf>
    <xf numFmtId="0" fontId="72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textRotation="90" wrapText="1"/>
    </xf>
    <xf numFmtId="0" fontId="73" fillId="0" borderId="0" xfId="0" applyFont="1" applyBorder="1" applyAlignment="1">
      <alignment vertical="center" textRotation="90" wrapText="1"/>
    </xf>
    <xf numFmtId="0" fontId="63" fillId="0" borderId="0" xfId="0" applyFont="1" applyBorder="1" applyAlignment="1">
      <alignment/>
    </xf>
    <xf numFmtId="180" fontId="6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6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5" width="15.421875" style="0" customWidth="1"/>
    <col min="6" max="6" width="12.7109375" style="0" customWidth="1"/>
    <col min="11" max="11" width="11.00390625" style="0" bestFit="1" customWidth="1"/>
  </cols>
  <sheetData>
    <row r="3" spans="1:5" ht="48" customHeight="1">
      <c r="A3" s="71" t="s">
        <v>68</v>
      </c>
      <c r="B3" s="71"/>
      <c r="C3" s="71"/>
      <c r="D3" s="71"/>
      <c r="E3" s="71"/>
    </row>
    <row r="4" spans="1:5" ht="15">
      <c r="A4" s="40"/>
      <c r="B4" s="1"/>
      <c r="C4" s="1"/>
      <c r="D4" s="1"/>
      <c r="E4" s="1"/>
    </row>
    <row r="5" spans="1:5" ht="69.75" customHeight="1">
      <c r="A5" s="70" t="s">
        <v>57</v>
      </c>
      <c r="B5" s="70"/>
      <c r="C5" s="70"/>
      <c r="D5" s="70"/>
      <c r="E5" s="70"/>
    </row>
    <row r="6" spans="1:5" ht="24.75" customHeight="1">
      <c r="A6" s="64" t="s">
        <v>0</v>
      </c>
      <c r="B6" s="64" t="s">
        <v>56</v>
      </c>
      <c r="C6" s="64" t="s">
        <v>1</v>
      </c>
      <c r="D6" s="68" t="s">
        <v>22</v>
      </c>
      <c r="E6" s="69"/>
    </row>
    <row r="7" spans="1:5" ht="93" customHeight="1">
      <c r="A7" s="64"/>
      <c r="B7" s="64"/>
      <c r="C7" s="64"/>
      <c r="D7" s="5" t="s">
        <v>23</v>
      </c>
      <c r="E7" s="6" t="s">
        <v>52</v>
      </c>
    </row>
    <row r="8" spans="1:5" ht="15.75">
      <c r="A8" s="7" t="s">
        <v>2</v>
      </c>
      <c r="B8" s="22">
        <v>7502.3</v>
      </c>
      <c r="C8" s="8">
        <f>B8/$B$12</f>
        <v>0.28162738230645934</v>
      </c>
      <c r="D8" s="8">
        <f>B8/Лист2!B4</f>
        <v>0.49723950980587095</v>
      </c>
      <c r="E8" s="8">
        <f>B8/Лист2!I4</f>
        <v>1.0123345509108894</v>
      </c>
    </row>
    <row r="9" spans="1:5" ht="15.75">
      <c r="A9" s="7" t="s">
        <v>3</v>
      </c>
      <c r="B9" s="22">
        <v>1379.3</v>
      </c>
      <c r="C9" s="8">
        <f>B9/$B$12</f>
        <v>0.05177727475778086</v>
      </c>
      <c r="D9" s="8">
        <f>B9/Лист2!B5</f>
        <v>0.4872095569794632</v>
      </c>
      <c r="E9" s="8">
        <f>B9/Лист2!I5</f>
        <v>0.9999782503099331</v>
      </c>
    </row>
    <row r="10" spans="1:5" ht="15.75">
      <c r="A10" s="7" t="s">
        <v>4</v>
      </c>
      <c r="B10" s="22">
        <v>17757.5</v>
      </c>
      <c r="C10" s="8">
        <f>B10/$B$12</f>
        <v>0.6665953429357598</v>
      </c>
      <c r="D10" s="8">
        <f>B10/Лист2!B6</f>
        <v>0.4793993921353393</v>
      </c>
      <c r="E10" s="8">
        <f>B10/Лист2!I6</f>
        <v>0.9377209644466059</v>
      </c>
    </row>
    <row r="11" spans="1:5" ht="15.75">
      <c r="A11" s="10" t="s">
        <v>32</v>
      </c>
      <c r="B11" s="23">
        <v>16863.7</v>
      </c>
      <c r="C11" s="11">
        <f>B11/$B$12</f>
        <v>0.6330431583649598</v>
      </c>
      <c r="D11" s="8">
        <f>B11/Лист2!B7</f>
        <v>0.5199984335631904</v>
      </c>
      <c r="E11" s="8">
        <f>B11/Лист2!I7</f>
        <v>0.9999970350604107</v>
      </c>
    </row>
    <row r="12" spans="1:5" ht="15.75">
      <c r="A12" s="12" t="s">
        <v>5</v>
      </c>
      <c r="B12" s="13">
        <f>B10+B9+B8</f>
        <v>26639.1</v>
      </c>
      <c r="C12" s="14">
        <f>B12/$B$12</f>
        <v>1</v>
      </c>
      <c r="D12" s="14">
        <f>B12/Лист2!B8</f>
        <v>0.48469925251173307</v>
      </c>
      <c r="E12" s="8">
        <f>B12/Лист2!I8</f>
        <v>0.9607607578004038</v>
      </c>
    </row>
    <row r="13" spans="1:5" ht="21" customHeight="1">
      <c r="A13" s="72" t="s">
        <v>58</v>
      </c>
      <c r="B13" s="72"/>
      <c r="C13" s="72"/>
      <c r="D13" s="72"/>
      <c r="E13" s="72"/>
    </row>
    <row r="14" spans="1:5" ht="44.25" customHeight="1">
      <c r="A14" s="65" t="s">
        <v>60</v>
      </c>
      <c r="B14" s="65"/>
      <c r="C14" s="65"/>
      <c r="D14" s="65"/>
      <c r="E14" s="65"/>
    </row>
    <row r="15" spans="1:5" ht="18" customHeight="1">
      <c r="A15" s="64" t="s">
        <v>0</v>
      </c>
      <c r="B15" s="64" t="s">
        <v>59</v>
      </c>
      <c r="C15" s="64" t="s">
        <v>24</v>
      </c>
      <c r="D15" s="68" t="s">
        <v>22</v>
      </c>
      <c r="E15" s="69"/>
    </row>
    <row r="16" spans="1:5" ht="93" customHeight="1">
      <c r="A16" s="64"/>
      <c r="B16" s="64"/>
      <c r="C16" s="64"/>
      <c r="D16" s="5" t="s">
        <v>23</v>
      </c>
      <c r="E16" s="6" t="s">
        <v>54</v>
      </c>
    </row>
    <row r="17" spans="1:5" ht="15.75">
      <c r="A17" s="12" t="s">
        <v>6</v>
      </c>
      <c r="B17" s="13">
        <f>B18+B23</f>
        <v>8881.6</v>
      </c>
      <c r="C17" s="14">
        <f>B17/B17</f>
        <v>1</v>
      </c>
      <c r="D17" s="15">
        <f>B17/Лист2!B12</f>
        <v>0.49565487205702136</v>
      </c>
      <c r="E17" s="15">
        <f>B17/Лист2!I12</f>
        <v>1.0103956442500872</v>
      </c>
    </row>
    <row r="18" spans="1:5" ht="15.75">
      <c r="A18" s="16" t="s">
        <v>34</v>
      </c>
      <c r="B18" s="25">
        <f>B8</f>
        <v>7502.3</v>
      </c>
      <c r="C18" s="26">
        <f>B18/B17</f>
        <v>0.8447014051522248</v>
      </c>
      <c r="D18" s="15">
        <f>B18/Лист2!B13</f>
        <v>0.49723950980587095</v>
      </c>
      <c r="E18" s="15">
        <f>B18/Лист2!I13</f>
        <v>1.0123345509108894</v>
      </c>
    </row>
    <row r="19" spans="1:5" ht="15.75">
      <c r="A19" s="10" t="s">
        <v>7</v>
      </c>
      <c r="B19" s="4"/>
      <c r="C19" s="8"/>
      <c r="D19" s="9"/>
      <c r="E19" s="15"/>
    </row>
    <row r="20" spans="1:5" ht="15.75">
      <c r="A20" s="7" t="s">
        <v>8</v>
      </c>
      <c r="B20" s="22">
        <v>3892.5</v>
      </c>
      <c r="C20" s="8">
        <f>B20/B17</f>
        <v>0.4382656278148081</v>
      </c>
      <c r="D20" s="9">
        <f>B20/Лист2!B15</f>
        <v>0.4750259021831055</v>
      </c>
      <c r="E20" s="15">
        <f>B20/Лист2!I15</f>
        <v>0.9352924215483684</v>
      </c>
    </row>
    <row r="21" spans="1:5" ht="15.75">
      <c r="A21" s="7" t="s">
        <v>9</v>
      </c>
      <c r="B21" s="22">
        <v>1991</v>
      </c>
      <c r="C21" s="8">
        <f>B21/B17</f>
        <v>0.2241713204827959</v>
      </c>
      <c r="D21" s="9">
        <f>B21/Лист2!B16</f>
        <v>0.49859387012518686</v>
      </c>
      <c r="E21" s="15">
        <f>B21/Лист2!I16</f>
        <v>0.9971852430607727</v>
      </c>
    </row>
    <row r="22" spans="1:5" ht="31.5">
      <c r="A22" s="7" t="s">
        <v>25</v>
      </c>
      <c r="B22" s="4">
        <v>809.4</v>
      </c>
      <c r="C22" s="8">
        <f>B22/B17</f>
        <v>0.09113222842731039</v>
      </c>
      <c r="D22" s="9">
        <f>B22/Лист2!B17</f>
        <v>0.5304062909567496</v>
      </c>
      <c r="E22" s="15">
        <f>B22/Лист2!I17</f>
        <v>1.3118973562691154</v>
      </c>
    </row>
    <row r="23" spans="1:5" ht="15.75">
      <c r="A23" s="16" t="s">
        <v>33</v>
      </c>
      <c r="B23" s="25">
        <f>B9</f>
        <v>1379.3</v>
      </c>
      <c r="C23" s="26">
        <f>B23/B17</f>
        <v>0.15529859484777517</v>
      </c>
      <c r="D23" s="15">
        <f>B23/Лист2!B18</f>
        <v>0.4872095569794632</v>
      </c>
      <c r="E23" s="15">
        <f>B23/Лист2!I18</f>
        <v>0.9999782503099331</v>
      </c>
    </row>
    <row r="24" spans="1:5" ht="62.25" customHeight="1">
      <c r="A24" s="66" t="s">
        <v>62</v>
      </c>
      <c r="B24" s="66"/>
      <c r="C24" s="66"/>
      <c r="D24" s="66"/>
      <c r="E24" s="66"/>
    </row>
    <row r="25" spans="1:5" ht="27" customHeight="1">
      <c r="A25" s="64" t="s">
        <v>0</v>
      </c>
      <c r="B25" s="64" t="s">
        <v>61</v>
      </c>
      <c r="C25" s="64" t="s">
        <v>1</v>
      </c>
      <c r="D25" s="18"/>
      <c r="E25" s="18"/>
    </row>
    <row r="26" spans="1:5" ht="101.25" customHeight="1">
      <c r="A26" s="64"/>
      <c r="B26" s="64"/>
      <c r="C26" s="64"/>
      <c r="D26" s="19"/>
      <c r="E26" s="20"/>
    </row>
    <row r="27" spans="1:6" ht="15.75">
      <c r="A27" s="12" t="s">
        <v>10</v>
      </c>
      <c r="B27" s="13">
        <f>B29+B30+B31+B32+B33</f>
        <v>25093.1</v>
      </c>
      <c r="C27" s="14">
        <f>B27/B27</f>
        <v>1</v>
      </c>
      <c r="D27" s="44"/>
      <c r="E27" s="44"/>
      <c r="F27" s="24"/>
    </row>
    <row r="28" spans="1:6" ht="15.75">
      <c r="A28" s="10" t="s">
        <v>11</v>
      </c>
      <c r="B28" s="4"/>
      <c r="C28" s="7"/>
      <c r="D28" s="45"/>
      <c r="E28" s="45"/>
      <c r="F28" s="42"/>
    </row>
    <row r="29" spans="1:5" ht="15.75">
      <c r="A29" s="7" t="s">
        <v>27</v>
      </c>
      <c r="B29" s="22">
        <v>3049.5</v>
      </c>
      <c r="C29" s="21">
        <f>B29/$B$27</f>
        <v>0.12152743184381365</v>
      </c>
      <c r="D29" s="45"/>
      <c r="E29" s="45"/>
    </row>
    <row r="30" spans="1:5" ht="15.75">
      <c r="A30" s="7" t="s">
        <v>12</v>
      </c>
      <c r="B30" s="22">
        <v>18776.2</v>
      </c>
      <c r="C30" s="21">
        <f>B30/$B$27</f>
        <v>0.7482614742698193</v>
      </c>
      <c r="D30" s="45"/>
      <c r="E30" s="45"/>
    </row>
    <row r="31" spans="1:5" ht="31.5">
      <c r="A31" s="7" t="s">
        <v>13</v>
      </c>
      <c r="B31" s="22">
        <v>2637.8</v>
      </c>
      <c r="C31" s="21">
        <f>B31/$B$27</f>
        <v>0.1051205311420271</v>
      </c>
      <c r="D31" s="45"/>
      <c r="E31" s="45"/>
    </row>
    <row r="32" spans="1:5" ht="15.75">
      <c r="A32" s="7" t="s">
        <v>14</v>
      </c>
      <c r="B32" s="17">
        <v>615.6</v>
      </c>
      <c r="C32" s="21">
        <f>B32/$B$27</f>
        <v>0.024532640446975465</v>
      </c>
      <c r="D32" s="46"/>
      <c r="E32" s="46"/>
    </row>
    <row r="33" spans="1:5" ht="15.75">
      <c r="A33" s="7" t="s">
        <v>15</v>
      </c>
      <c r="B33" s="17">
        <v>14</v>
      </c>
      <c r="C33" s="21">
        <f>B33/$B$27</f>
        <v>0.0005579222973646142</v>
      </c>
      <c r="D33" s="45"/>
      <c r="E33" s="45"/>
    </row>
    <row r="34" spans="1:6" ht="63.75" customHeight="1">
      <c r="A34" s="66" t="s">
        <v>63</v>
      </c>
      <c r="B34" s="66"/>
      <c r="C34" s="66"/>
      <c r="D34" s="67"/>
      <c r="E34" s="67"/>
      <c r="F34" s="29"/>
    </row>
    <row r="35" spans="1:5" ht="26.25" customHeight="1">
      <c r="A35" s="64" t="s">
        <v>0</v>
      </c>
      <c r="B35" s="64" t="s">
        <v>61</v>
      </c>
      <c r="C35" s="64" t="s">
        <v>1</v>
      </c>
      <c r="D35" s="59"/>
      <c r="E35" s="59"/>
    </row>
    <row r="36" spans="1:5" ht="95.25" customHeight="1">
      <c r="A36" s="64"/>
      <c r="B36" s="64"/>
      <c r="C36" s="64"/>
      <c r="D36" s="60"/>
      <c r="E36" s="61"/>
    </row>
    <row r="37" spans="1:5" ht="15.75">
      <c r="A37" s="12" t="s">
        <v>10</v>
      </c>
      <c r="B37" s="13">
        <f>B27</f>
        <v>25093.1</v>
      </c>
      <c r="C37" s="14">
        <f>B37/B37</f>
        <v>1</v>
      </c>
      <c r="D37" s="62"/>
      <c r="E37" s="62"/>
    </row>
    <row r="38" spans="1:5" ht="15.75">
      <c r="A38" s="7" t="s">
        <v>16</v>
      </c>
      <c r="B38" s="22">
        <v>21821.3</v>
      </c>
      <c r="C38" s="8">
        <f>B38/B37</f>
        <v>0.8696135591058897</v>
      </c>
      <c r="D38" s="62"/>
      <c r="E38" s="62"/>
    </row>
    <row r="39" spans="1:5" ht="15.75">
      <c r="A39" s="10" t="s">
        <v>26</v>
      </c>
      <c r="B39" s="22"/>
      <c r="C39" s="8"/>
      <c r="D39" s="62"/>
      <c r="E39" s="62"/>
    </row>
    <row r="40" spans="1:5" ht="31.5">
      <c r="A40" s="10" t="s">
        <v>17</v>
      </c>
      <c r="B40" s="22">
        <v>16117.9</v>
      </c>
      <c r="C40" s="8">
        <f>B40/B37</f>
        <v>0.6423239854780797</v>
      </c>
      <c r="D40" s="62"/>
      <c r="E40" s="63"/>
    </row>
    <row r="41" spans="1:5" ht="15.75">
      <c r="A41" s="10" t="s">
        <v>18</v>
      </c>
      <c r="B41" s="22">
        <v>2466.7</v>
      </c>
      <c r="C41" s="8">
        <f>B41/B37</f>
        <v>0.09830192363637813</v>
      </c>
      <c r="D41" s="62"/>
      <c r="E41" s="62"/>
    </row>
    <row r="42" spans="1:5" ht="31.5">
      <c r="A42" s="10" t="s">
        <v>19</v>
      </c>
      <c r="B42" s="22">
        <v>1106.1</v>
      </c>
      <c r="C42" s="8">
        <f>B42/B38</f>
        <v>0.05068900569626924</v>
      </c>
      <c r="D42" s="62"/>
      <c r="E42" s="62"/>
    </row>
    <row r="43" spans="1:5" ht="31.5">
      <c r="A43" s="10" t="s">
        <v>20</v>
      </c>
      <c r="B43" s="17">
        <v>677.3</v>
      </c>
      <c r="C43" s="8">
        <f>B43/B37</f>
        <v>0.026991483714646654</v>
      </c>
      <c r="D43" s="62"/>
      <c r="E43" s="62"/>
    </row>
    <row r="44" spans="1:5" ht="15.75">
      <c r="A44" s="7" t="s">
        <v>21</v>
      </c>
      <c r="B44" s="17">
        <v>10.1</v>
      </c>
      <c r="C44" s="8">
        <f>B44/B38</f>
        <v>0.0004628505176135244</v>
      </c>
      <c r="D44" s="62"/>
      <c r="E44" s="62"/>
    </row>
    <row r="45" spans="1:5" ht="15">
      <c r="A45" s="2"/>
      <c r="B45" s="1"/>
      <c r="C45" s="1"/>
      <c r="D45" s="1"/>
      <c r="E45" s="1"/>
    </row>
    <row r="46" spans="1:5" ht="61.5" customHeight="1">
      <c r="A46" s="65" t="s">
        <v>65</v>
      </c>
      <c r="B46" s="65"/>
      <c r="C46" s="65"/>
      <c r="D46" s="65"/>
      <c r="E46" s="27"/>
    </row>
    <row r="47" spans="1:5" ht="19.5">
      <c r="A47" s="41"/>
      <c r="B47" s="30"/>
      <c r="C47" s="30"/>
      <c r="D47" s="30" t="s">
        <v>30</v>
      </c>
      <c r="E47" s="28"/>
    </row>
    <row r="48" spans="1:5" ht="31.5">
      <c r="A48" s="31" t="s">
        <v>36</v>
      </c>
      <c r="B48" s="4" t="s">
        <v>28</v>
      </c>
      <c r="C48" s="4" t="s">
        <v>64</v>
      </c>
      <c r="D48" s="4" t="s">
        <v>29</v>
      </c>
      <c r="E48" s="1"/>
    </row>
    <row r="49" spans="1:5" ht="63" customHeight="1">
      <c r="A49" s="39" t="s">
        <v>35</v>
      </c>
      <c r="B49" s="43">
        <v>1405</v>
      </c>
      <c r="C49" s="43">
        <v>664.3</v>
      </c>
      <c r="D49" s="33">
        <f>C49/B49*100</f>
        <v>47.281138790035584</v>
      </c>
      <c r="E49" s="1"/>
    </row>
    <row r="50" spans="1:5" ht="31.5">
      <c r="A50" s="34" t="s">
        <v>37</v>
      </c>
      <c r="B50" s="43">
        <v>424.2</v>
      </c>
      <c r="C50" s="43">
        <v>174.2</v>
      </c>
      <c r="D50" s="33">
        <f aca="true" t="shared" si="0" ref="D50:D63">C50/B50*100</f>
        <v>41.065535124941064</v>
      </c>
      <c r="E50" s="1"/>
    </row>
    <row r="51" spans="1:5" ht="47.25">
      <c r="A51" s="34" t="s">
        <v>38</v>
      </c>
      <c r="B51" s="43">
        <v>99.1</v>
      </c>
      <c r="C51" s="43">
        <v>49.4</v>
      </c>
      <c r="D51" s="33">
        <f t="shared" si="0"/>
        <v>49.848637739656915</v>
      </c>
      <c r="E51" s="1"/>
    </row>
    <row r="52" spans="1:5" ht="31.5">
      <c r="A52" s="34" t="s">
        <v>39</v>
      </c>
      <c r="B52" s="43">
        <v>3831.9</v>
      </c>
      <c r="C52" s="43">
        <v>1562.3</v>
      </c>
      <c r="D52" s="33">
        <f t="shared" si="0"/>
        <v>40.77089694407474</v>
      </c>
      <c r="E52" s="1"/>
    </row>
    <row r="53" spans="1:5" ht="47.25">
      <c r="A53" s="34" t="s">
        <v>40</v>
      </c>
      <c r="B53" s="43">
        <v>13240.5</v>
      </c>
      <c r="C53" s="43">
        <v>5978.3</v>
      </c>
      <c r="D53" s="33">
        <f t="shared" si="0"/>
        <v>45.151618141308866</v>
      </c>
      <c r="E53" s="1"/>
    </row>
    <row r="54" spans="1:5" ht="63">
      <c r="A54" s="34" t="s">
        <v>41</v>
      </c>
      <c r="B54" s="43">
        <v>26.4</v>
      </c>
      <c r="C54" s="32">
        <v>13.5</v>
      </c>
      <c r="D54" s="33">
        <f t="shared" si="0"/>
        <v>51.13636363636363</v>
      </c>
      <c r="E54" s="1"/>
    </row>
    <row r="55" spans="1:5" ht="31.5">
      <c r="A55" s="34" t="s">
        <v>42</v>
      </c>
      <c r="B55" s="43">
        <v>20624.9</v>
      </c>
      <c r="C55" s="43">
        <v>9424.7</v>
      </c>
      <c r="D55" s="33">
        <f t="shared" si="0"/>
        <v>45.69573670660221</v>
      </c>
      <c r="E55" s="1"/>
    </row>
    <row r="56" spans="1:5" ht="31.5">
      <c r="A56" s="34" t="s">
        <v>43</v>
      </c>
      <c r="B56" s="43">
        <v>2634.8</v>
      </c>
      <c r="C56" s="43">
        <v>1263.6</v>
      </c>
      <c r="D56" s="33">
        <f t="shared" si="0"/>
        <v>47.95809928647335</v>
      </c>
      <c r="E56" s="1"/>
    </row>
    <row r="57" spans="1:5" ht="31.5">
      <c r="A57" s="34" t="s">
        <v>44</v>
      </c>
      <c r="B57" s="43">
        <v>974.8</v>
      </c>
      <c r="C57" s="43">
        <v>452.1</v>
      </c>
      <c r="D57" s="33">
        <f t="shared" si="0"/>
        <v>46.37874435781699</v>
      </c>
      <c r="E57" s="1"/>
    </row>
    <row r="58" spans="1:5" ht="31.5">
      <c r="A58" s="34" t="s">
        <v>45</v>
      </c>
      <c r="B58" s="43">
        <v>5815.1</v>
      </c>
      <c r="C58" s="43">
        <v>2696.5</v>
      </c>
      <c r="D58" s="33">
        <f t="shared" si="0"/>
        <v>46.370655706694635</v>
      </c>
      <c r="E58" s="1"/>
    </row>
    <row r="59" spans="1:5" ht="31.5">
      <c r="A59" s="34" t="s">
        <v>46</v>
      </c>
      <c r="B59" s="43">
        <v>21.5</v>
      </c>
      <c r="C59" s="43">
        <v>5</v>
      </c>
      <c r="D59" s="33">
        <f t="shared" si="0"/>
        <v>23.25581395348837</v>
      </c>
      <c r="E59" s="1"/>
    </row>
    <row r="60" spans="1:5" ht="63">
      <c r="A60" s="35" t="s">
        <v>47</v>
      </c>
      <c r="B60" s="43">
        <v>4.2</v>
      </c>
      <c r="C60" s="32">
        <v>0.1</v>
      </c>
      <c r="D60" s="33">
        <f t="shared" si="0"/>
        <v>2.380952380952381</v>
      </c>
      <c r="E60" s="1"/>
    </row>
    <row r="61" spans="1:5" ht="47.25">
      <c r="A61" s="34" t="s">
        <v>51</v>
      </c>
      <c r="B61" s="43">
        <v>20.5</v>
      </c>
      <c r="C61" s="32">
        <v>13</v>
      </c>
      <c r="D61" s="33">
        <f t="shared" si="0"/>
        <v>63.41463414634146</v>
      </c>
      <c r="E61" s="1"/>
    </row>
    <row r="62" spans="1:5" ht="31.5">
      <c r="A62" s="34" t="s">
        <v>48</v>
      </c>
      <c r="B62" s="43">
        <v>506</v>
      </c>
      <c r="C62" s="43">
        <v>226.8</v>
      </c>
      <c r="D62" s="33">
        <f t="shared" si="0"/>
        <v>44.82213438735178</v>
      </c>
      <c r="E62" s="1"/>
    </row>
    <row r="63" spans="1:5" ht="47.25">
      <c r="A63" s="35" t="s">
        <v>49</v>
      </c>
      <c r="B63" s="32">
        <v>19</v>
      </c>
      <c r="C63" s="32">
        <v>8.5</v>
      </c>
      <c r="D63" s="33">
        <f t="shared" si="0"/>
        <v>44.73684210526316</v>
      </c>
      <c r="E63" s="1"/>
    </row>
    <row r="64" spans="1:5" ht="15.75">
      <c r="A64" s="34" t="s">
        <v>50</v>
      </c>
      <c r="B64" s="32">
        <f>SUM(B49:B63)</f>
        <v>49647.9</v>
      </c>
      <c r="C64" s="32">
        <f>SUM(C49:C63)</f>
        <v>22532.299999999996</v>
      </c>
      <c r="D64" s="33">
        <f>C64/B64*100</f>
        <v>45.384195504744405</v>
      </c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</sheetData>
  <sheetProtection/>
  <mergeCells count="21">
    <mergeCell ref="A3:E3"/>
    <mergeCell ref="A6:A7"/>
    <mergeCell ref="B6:B7"/>
    <mergeCell ref="C6:C7"/>
    <mergeCell ref="D6:E6"/>
    <mergeCell ref="A13:E13"/>
    <mergeCell ref="A14:E14"/>
    <mergeCell ref="A24:E24"/>
    <mergeCell ref="A25:A26"/>
    <mergeCell ref="A5:E5"/>
    <mergeCell ref="A15:A16"/>
    <mergeCell ref="B15:B16"/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2" spans="1:6" ht="15">
      <c r="A2" s="3"/>
      <c r="B2" s="3"/>
      <c r="C2" s="3"/>
      <c r="D2" s="3"/>
      <c r="E2" s="3"/>
      <c r="F2" s="3"/>
    </row>
    <row r="3" spans="1:10" ht="132.75">
      <c r="A3" s="47"/>
      <c r="B3" s="48" t="s">
        <v>23</v>
      </c>
      <c r="C3" s="49" t="s">
        <v>31</v>
      </c>
      <c r="D3" s="49" t="s">
        <v>53</v>
      </c>
      <c r="E3" s="47"/>
      <c r="F3" s="47"/>
      <c r="G3" s="36"/>
      <c r="H3" s="36"/>
      <c r="I3" s="36"/>
      <c r="J3" s="36"/>
    </row>
    <row r="4" spans="1:10" ht="15.75">
      <c r="A4" s="50" t="s">
        <v>2</v>
      </c>
      <c r="B4" s="51">
        <v>15087.9</v>
      </c>
      <c r="C4" s="51">
        <v>3585.54</v>
      </c>
      <c r="D4" s="51">
        <v>3825.35</v>
      </c>
      <c r="E4" s="51">
        <v>3139.21</v>
      </c>
      <c r="F4" s="51">
        <v>4537.8</v>
      </c>
      <c r="G4" s="36"/>
      <c r="H4" s="38">
        <f>C4+D4+E4+F4</f>
        <v>15087.899999999998</v>
      </c>
      <c r="I4" s="37">
        <f>C4+D4</f>
        <v>7410.889999999999</v>
      </c>
      <c r="J4" s="37"/>
    </row>
    <row r="5" spans="1:10" ht="15.75">
      <c r="A5" s="50" t="s">
        <v>3</v>
      </c>
      <c r="B5" s="51">
        <v>2831.02</v>
      </c>
      <c r="C5" s="51">
        <v>673.78</v>
      </c>
      <c r="D5" s="51">
        <v>705.55</v>
      </c>
      <c r="E5" s="51">
        <v>594.91</v>
      </c>
      <c r="F5" s="51">
        <v>856.78</v>
      </c>
      <c r="G5" s="36"/>
      <c r="H5" s="38">
        <f>C5+D5+E5+F5</f>
        <v>2831.0199999999995</v>
      </c>
      <c r="I5" s="37">
        <f>C5+D5</f>
        <v>1379.33</v>
      </c>
      <c r="J5" s="37"/>
    </row>
    <row r="6" spans="1:10" ht="31.5">
      <c r="A6" s="50" t="s">
        <v>4</v>
      </c>
      <c r="B6" s="51">
        <v>37041.14</v>
      </c>
      <c r="C6" s="51">
        <v>7854.6</v>
      </c>
      <c r="D6" s="51">
        <v>11082.27</v>
      </c>
      <c r="E6" s="51">
        <v>9073.55</v>
      </c>
      <c r="F6" s="51">
        <v>9030.72</v>
      </c>
      <c r="G6" s="36"/>
      <c r="H6" s="38">
        <f>C6+D6+E6+F6</f>
        <v>37041.14</v>
      </c>
      <c r="I6" s="37">
        <f>C6+D6</f>
        <v>18936.870000000003</v>
      </c>
      <c r="J6" s="37"/>
    </row>
    <row r="7" spans="1:10" ht="15.75">
      <c r="A7" s="52" t="s">
        <v>66</v>
      </c>
      <c r="B7" s="51">
        <v>32430.29</v>
      </c>
      <c r="C7" s="51">
        <v>7134.66</v>
      </c>
      <c r="D7" s="51">
        <v>9729.09</v>
      </c>
      <c r="E7" s="51">
        <v>7134.66</v>
      </c>
      <c r="F7" s="51">
        <v>8431.88</v>
      </c>
      <c r="G7" s="36"/>
      <c r="H7" s="36">
        <f>B7/B8</f>
        <v>0.5900701345668109</v>
      </c>
      <c r="I7" s="37">
        <f aca="true" t="shared" si="0" ref="I7:I18">C7+D7</f>
        <v>16863.75</v>
      </c>
      <c r="J7" s="36"/>
    </row>
    <row r="8" spans="1:16" ht="15.75">
      <c r="A8" s="53" t="s">
        <v>5</v>
      </c>
      <c r="B8" s="54">
        <f>B4+B5+B6</f>
        <v>54960.06</v>
      </c>
      <c r="C8" s="54">
        <f>C4+C5+C6</f>
        <v>12113.92</v>
      </c>
      <c r="D8" s="54">
        <f>D4+D5+D6</f>
        <v>15613.17</v>
      </c>
      <c r="E8" s="54">
        <f>E4+E5+E6</f>
        <v>12807.669999999998</v>
      </c>
      <c r="F8" s="54">
        <f>F4+F5+F6</f>
        <v>14425.3</v>
      </c>
      <c r="G8" s="36"/>
      <c r="H8" s="38"/>
      <c r="I8" s="37">
        <f t="shared" si="0"/>
        <v>27727.09</v>
      </c>
      <c r="J8" s="38"/>
      <c r="L8" s="24"/>
      <c r="M8" s="24"/>
      <c r="N8" s="24"/>
      <c r="O8" s="24"/>
      <c r="P8" s="24"/>
    </row>
    <row r="9" spans="1:10" ht="15">
      <c r="A9" s="47"/>
      <c r="B9" s="47"/>
      <c r="C9" s="47"/>
      <c r="D9" s="47"/>
      <c r="E9" s="47"/>
      <c r="F9" s="47"/>
      <c r="G9" s="36"/>
      <c r="H9" s="36"/>
      <c r="I9" s="37"/>
      <c r="J9" s="36"/>
    </row>
    <row r="10" spans="1:10" ht="15">
      <c r="A10" s="47"/>
      <c r="B10" s="54"/>
      <c r="C10" s="54"/>
      <c r="D10" s="54"/>
      <c r="E10" s="54"/>
      <c r="F10" s="54"/>
      <c r="G10" s="36"/>
      <c r="H10" s="38"/>
      <c r="I10" s="37"/>
      <c r="J10" s="36"/>
    </row>
    <row r="11" spans="1:10" ht="15">
      <c r="A11" s="47"/>
      <c r="B11" s="55"/>
      <c r="C11" s="55"/>
      <c r="D11" s="55"/>
      <c r="E11" s="55"/>
      <c r="F11" s="55"/>
      <c r="G11" s="36"/>
      <c r="H11" s="36"/>
      <c r="I11" s="37"/>
      <c r="J11" s="36"/>
    </row>
    <row r="12" spans="1:10" ht="31.5">
      <c r="A12" s="53" t="s">
        <v>6</v>
      </c>
      <c r="B12" s="55">
        <f>B13+B18</f>
        <v>17918.92</v>
      </c>
      <c r="C12" s="55">
        <f>C13+C18</f>
        <v>4259.32</v>
      </c>
      <c r="D12" s="55">
        <f>D13+D18</f>
        <v>4530.9</v>
      </c>
      <c r="E12" s="55">
        <f>E13+E18</f>
        <v>3734.12</v>
      </c>
      <c r="F12" s="55">
        <f>F13+F18</f>
        <v>5394.58</v>
      </c>
      <c r="G12" s="36"/>
      <c r="H12" s="36"/>
      <c r="I12" s="37">
        <f t="shared" si="0"/>
        <v>8790.22</v>
      </c>
      <c r="J12" s="36"/>
    </row>
    <row r="13" spans="1:10" ht="15.75">
      <c r="A13" s="56" t="s">
        <v>67</v>
      </c>
      <c r="B13" s="51">
        <f>B4</f>
        <v>15087.9</v>
      </c>
      <c r="C13" s="51">
        <f>C4</f>
        <v>3585.54</v>
      </c>
      <c r="D13" s="51">
        <f>D4</f>
        <v>3825.35</v>
      </c>
      <c r="E13" s="51">
        <f>E4</f>
        <v>3139.21</v>
      </c>
      <c r="F13" s="51">
        <f>F4</f>
        <v>4537.8</v>
      </c>
      <c r="G13" s="36"/>
      <c r="H13" s="36"/>
      <c r="I13" s="37">
        <f t="shared" si="0"/>
        <v>7410.889999999999</v>
      </c>
      <c r="J13" s="36"/>
    </row>
    <row r="14" spans="1:10" ht="15.75">
      <c r="A14" s="52" t="s">
        <v>7</v>
      </c>
      <c r="B14" s="47"/>
      <c r="C14" s="47"/>
      <c r="D14" s="47"/>
      <c r="E14" s="47"/>
      <c r="F14" s="47"/>
      <c r="G14" s="36"/>
      <c r="H14" s="36"/>
      <c r="I14" s="37">
        <f t="shared" si="0"/>
        <v>0</v>
      </c>
      <c r="J14" s="36"/>
    </row>
    <row r="15" spans="1:10" ht="31.5">
      <c r="A15" s="57" t="s">
        <v>8</v>
      </c>
      <c r="B15" s="37">
        <v>8194.29</v>
      </c>
      <c r="C15" s="37">
        <v>1991.71</v>
      </c>
      <c r="D15" s="37">
        <v>2170.09</v>
      </c>
      <c r="E15" s="37">
        <v>1715.95</v>
      </c>
      <c r="F15" s="37">
        <v>2316.54</v>
      </c>
      <c r="G15" s="38">
        <f>SUM(C15:F15)</f>
        <v>8194.29</v>
      </c>
      <c r="H15" s="38"/>
      <c r="I15" s="37">
        <f t="shared" si="0"/>
        <v>4161.8</v>
      </c>
      <c r="J15" s="36"/>
    </row>
    <row r="16" spans="1:10" ht="33" customHeight="1">
      <c r="A16" s="50" t="s">
        <v>9</v>
      </c>
      <c r="B16" s="58">
        <v>3993.23</v>
      </c>
      <c r="C16" s="58">
        <v>958.38</v>
      </c>
      <c r="D16" s="58">
        <v>1038.24</v>
      </c>
      <c r="E16" s="58">
        <v>718.78</v>
      </c>
      <c r="F16" s="58">
        <v>1277.83</v>
      </c>
      <c r="G16" s="38">
        <f>SUM(C16:F16)</f>
        <v>3993.2299999999996</v>
      </c>
      <c r="H16" s="38"/>
      <c r="I16" s="37">
        <f t="shared" si="0"/>
        <v>1996.62</v>
      </c>
      <c r="J16" s="36"/>
    </row>
    <row r="17" spans="1:10" ht="63">
      <c r="A17" s="50" t="s">
        <v>25</v>
      </c>
      <c r="B17" s="37">
        <v>1526</v>
      </c>
      <c r="C17" s="37">
        <v>318.639</v>
      </c>
      <c r="D17" s="37">
        <v>298.33</v>
      </c>
      <c r="E17" s="37">
        <v>344.26</v>
      </c>
      <c r="F17" s="37">
        <v>564.77</v>
      </c>
      <c r="G17" s="38">
        <f>SUM(C17:F17)</f>
        <v>1525.999</v>
      </c>
      <c r="H17" s="38"/>
      <c r="I17" s="37">
        <f t="shared" si="0"/>
        <v>616.969</v>
      </c>
      <c r="J17" s="36"/>
    </row>
    <row r="18" spans="1:10" ht="31.5">
      <c r="A18" s="56" t="s">
        <v>55</v>
      </c>
      <c r="B18" s="37">
        <f>B5</f>
        <v>2831.02</v>
      </c>
      <c r="C18" s="37">
        <f>C5</f>
        <v>673.78</v>
      </c>
      <c r="D18" s="37">
        <f>D5</f>
        <v>705.55</v>
      </c>
      <c r="E18" s="37">
        <f>E5</f>
        <v>594.91</v>
      </c>
      <c r="F18" s="37">
        <f>F5</f>
        <v>856.78</v>
      </c>
      <c r="G18" s="36"/>
      <c r="H18" s="36"/>
      <c r="I18" s="37">
        <f t="shared" si="0"/>
        <v>1379.33</v>
      </c>
      <c r="J18" s="36"/>
    </row>
    <row r="19" spans="1:10" ht="15">
      <c r="A19" s="36"/>
      <c r="B19" s="36"/>
      <c r="C19" s="36"/>
      <c r="D19" s="36"/>
      <c r="E19" s="36"/>
      <c r="F19" s="36"/>
      <c r="G19" s="36"/>
      <c r="H19" s="36"/>
      <c r="I19" s="36"/>
      <c r="J19" s="3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2023-07-06T06:11:47Z</cp:lastPrinted>
  <dcterms:created xsi:type="dcterms:W3CDTF">2018-03-27T13:00:42Z</dcterms:created>
  <dcterms:modified xsi:type="dcterms:W3CDTF">2023-07-12T11:41:53Z</dcterms:modified>
  <cp:category/>
  <cp:version/>
  <cp:contentType/>
  <cp:contentStatus/>
</cp:coreProperties>
</file>