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<sst xmlns="http://schemas.openxmlformats.org/spreadsheetml/2006/main" count="87" uniqueCount="68">
  <si>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</si>
  <si>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</si>
  <si>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</si>
  <si>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</si>
  <si>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</si>
  <si>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</si>
  <si>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</si>
  <si>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</si>
  <si>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</si>
  <si>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</si>
  <si>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</si>
  <si>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</si>
  <si>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</si>
  <si>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</si>
  <si>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</si>
  <si>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</si>
  <si>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</si>
  <si>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</si>
  <si>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</si>
  <si>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</si>
  <si>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</si>
  <si>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</si>
  <si>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</si>
  <si>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</si>
  <si>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</si>
  <si>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</si>
  <si>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</si>
  <si>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</si>
  <si>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</si>
  <si>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</si>
  <si>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</si>
  <si>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</si>
  <si>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</si>
  <si>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</si>
  <si>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</si>
  <si>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</si>
  <si>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</si>
  <si>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</si>
  <si>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</si>
  <si>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</si>
  <si>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</si>
  <si>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</si>
  <si>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</si>
  <si>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</si>
  <si>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</si>
  <si>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</si>
  <si>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</si>
  <si>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</si>
  <si>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</si>
  <si>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</si>
  <si>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</si>
  <si>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1 квартал 2023г.,                      %</t>
  </si>
  <si>
    <t>утвержденного плана на  1 квартал 2023 г.,                      %</t>
  </si>
  <si>
    <t>Государственная программа "Массовая информация и книгоиздание" на 2021 - 2025 годы</t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</si>
  <si>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</si>
  <si>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ЯНВАРЬ-ФЕВРАЛЬ 2023 ГОДА</t>
  </si>
  <si>
    <t>Поступило за январь-февраль 2023 г. (тыс. рублей)</t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</si>
  <si>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60</t>
    </r>
    <r>
      <rPr>
        <b/>
        <i/>
        <sz val="15"/>
        <rFont val="Times New Roman"/>
        <family val="1"/>
      </rPr>
      <t>,5 %.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</si>
  <si>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86,1</t>
    </r>
    <r>
      <rPr>
        <b/>
        <i/>
        <sz val="15"/>
        <rFont val="Times New Roman"/>
        <family val="1"/>
      </rPr>
      <t xml:space="preserve"> %.</t>
    </r>
  </si>
  <si>
    <t>Поступило за январь-февраль 2023 г., (тыс. рублей)</t>
  </si>
  <si>
    <t>Направлено за январь-февраль 2023 г.,     (тыс. руб.)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</si>
  <si>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</si>
  <si>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</si>
  <si>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 xml:space="preserve">На первоочередные расходы бюджета направлено </t>
    </r>
    <r>
      <rPr>
        <b/>
        <sz val="15"/>
        <rFont val="Times New Roman"/>
        <family val="1"/>
      </rPr>
      <t>6 691,2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93,9 %</t>
    </r>
    <r>
      <rPr>
        <sz val="15"/>
        <rFont val="Times New Roman"/>
        <family val="1"/>
      </rPr>
      <t xml:space="preserve"> от объема всех расходов.</t>
    </r>
  </si>
  <si>
    <t>Исполнено на 01.03.2023 г.</t>
  </si>
  <si>
    <r>
      <t xml:space="preserve">Государственные   программы  за   январь-февраль  2023 года   профинансированы  в  сумме </t>
    </r>
    <r>
      <rPr>
        <b/>
        <sz val="15"/>
        <rFont val="Times New Roman"/>
        <family val="1"/>
      </rPr>
      <t>6 327,6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тыс. рублей или </t>
    </r>
    <r>
      <rPr>
        <b/>
        <sz val="15"/>
        <rFont val="Times New Roman"/>
        <family val="1"/>
      </rPr>
      <t>12,6 %</t>
    </r>
    <r>
      <rPr>
        <sz val="15"/>
        <rFont val="Times New Roman"/>
        <family val="1"/>
      </rPr>
      <t xml:space="preserve"> к уточненному годовому плану, в том числе:</t>
    </r>
  </si>
  <si>
    <r>
      <t>Расходы консолидированного бюджета района профинансированы на</t>
    </r>
    <r>
      <rPr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7 124,2</t>
    </r>
    <r>
      <rPr>
        <sz val="15"/>
        <rFont val="Times New Roman"/>
        <family val="1"/>
      </rPr>
      <t xml:space="preserve"> тыс. рублей, или </t>
    </r>
    <r>
      <rPr>
        <b/>
        <sz val="15"/>
        <rFont val="Times New Roman"/>
        <family val="1"/>
      </rPr>
      <t>13,0 %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 xml:space="preserve"> 58,8 %</t>
    </r>
    <r>
      <rPr>
        <sz val="15"/>
        <rFont val="Times New Roman"/>
        <family val="1"/>
      </rPr>
      <t xml:space="preserve"> от  плана на 1 квартал.</t>
    </r>
  </si>
  <si>
    <r>
      <t xml:space="preserve">За  январь-февраль   2023  года   в  доход  консолидированного  бюджета района поступило </t>
    </r>
    <r>
      <rPr>
        <b/>
        <sz val="15"/>
        <rFont val="Times New Roman"/>
        <family val="1"/>
      </rPr>
      <t>7 861,0</t>
    </r>
    <r>
      <rPr>
        <sz val="15"/>
        <rFont val="Times New Roman"/>
        <family val="1"/>
      </rPr>
      <t xml:space="preserve"> тыс. рублей, или </t>
    </r>
    <r>
      <rPr>
        <b/>
        <sz val="15"/>
        <rFont val="Times New Roman"/>
        <family val="1"/>
      </rPr>
      <t>14,3 %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>64,9 %</t>
    </r>
    <r>
      <rPr>
        <sz val="15"/>
        <rFont val="Times New Roman"/>
        <family val="1"/>
      </rPr>
      <t xml:space="preserve"> от  плана  1 квартала.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</si>
</sst>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7"/>
      <name val="Arial"/>
      <family val="2"/>
    </font>
    <font>
      <sz val="12"/>
      <name val="Times New Roman Cyr"/>
      <family val="0"/>
    </font>
    <font>
      <i/>
      <sz val="12"/>
      <color indexed="9"/>
      <name val="Times New Roman"/>
      <family val="1"/>
    </font>
    <font>
      <b/>
      <sz val="15"/>
      <name val="Times New Roman"/>
      <family val="1"/>
    </font>
    <font>
      <i/>
      <sz val="9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8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top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38" fillId="0" borderId="0" xfId="0" applyFont="1" applyBorder="1" applyAlignment="1">
      <alignment/>
    </xf>
    <xf numFmtId="180" fontId="38" fillId="0" borderId="0" xfId="0" applyNumberFormat="1" applyFont="1" applyBorder="1" applyAlignment="1">
      <alignment/>
    </xf>
    <xf numFmtId="178" fontId="66" fillId="0" borderId="0" xfId="58" applyNumberFormat="1" applyFont="1" applyBorder="1" applyAlignment="1">
      <alignment horizontal="center"/>
    </xf>
    <xf numFmtId="178" fontId="67" fillId="0" borderId="0" xfId="58" applyNumberFormat="1" applyFont="1" applyBorder="1" applyAlignment="1">
      <alignment horizontal="center"/>
    </xf>
    <xf numFmtId="9" fontId="67" fillId="0" borderId="0" xfId="58" applyFont="1" applyBorder="1" applyAlignment="1">
      <alignment horizontal="center"/>
    </xf>
    <xf numFmtId="0" fontId="47" fillId="0" borderId="0" xfId="0" applyFont="1" applyAlignment="1">
      <alignment/>
    </xf>
    <xf numFmtId="4" fontId="68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4" fontId="47" fillId="0" borderId="0" xfId="0" applyNumberFormat="1" applyFont="1" applyAlignment="1">
      <alignment vertical="top"/>
    </xf>
    <xf numFmtId="0" fontId="47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textRotation="90" wrapText="1"/>
    </xf>
    <xf numFmtId="0" fontId="69" fillId="0" borderId="0" xfId="0" applyFont="1" applyBorder="1" applyAlignment="1">
      <alignment vertical="center" textRotation="90" wrapText="1"/>
    </xf>
    <xf numFmtId="0" fontId="69" fillId="0" borderId="0" xfId="0" applyFont="1" applyBorder="1" applyAlignment="1">
      <alignment horizontal="justify" vertical="center" wrapText="1"/>
    </xf>
    <xf numFmtId="4" fontId="68" fillId="0" borderId="0" xfId="0" applyNumberFormat="1" applyFont="1" applyBorder="1" applyAlignment="1">
      <alignment vertical="top"/>
    </xf>
    <xf numFmtId="0" fontId="70" fillId="0" borderId="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4" fontId="68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justify" vertical="center" wrapText="1"/>
    </xf>
    <xf numFmtId="0" fontId="73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4" fontId="15" fillId="0" borderId="10" xfId="53" applyNumberFormat="1" applyFont="1" applyBorder="1" applyAlignment="1">
      <alignment horizontal="right" vertical="top"/>
      <protection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2.7109375" style="0" customWidth="1"/>
    <col min="6" max="6" width="10.421875" style="0" bestFit="1" customWidth="1"/>
  </cols>
  <sheetData>
    <row r="3" spans="1:5" ht="48" customHeight="1">
      <c r="A3" s="72" t="s">
        <v>55</v>
      </c>
      <c r="B3" s="72"/>
      <c r="C3" s="72"/>
      <c r="D3" s="72"/>
      <c r="E3" s="72"/>
    </row>
    <row r="4" spans="1:5" ht="15">
      <c r="A4" s="30"/>
      <c r="B4" s="3"/>
      <c r="C4" s="3"/>
      <c r="D4" s="3"/>
      <c r="E4" s="3"/>
    </row>
    <row r="5" spans="1:5" ht="69.75" customHeight="1">
      <c r="A5" s="71" t="s">
        <v>67</v>
      </c>
      <c r="B5" s="71"/>
      <c r="C5" s="71"/>
      <c r="D5" s="71"/>
      <c r="E5" s="71"/>
    </row>
    <row r="6" spans="1:5" ht="24.75" customHeight="1">
      <c r="A6" s="65" t="s">
        <v>0</v>
      </c>
      <c r="B6" s="65" t="s">
        <v>56</v>
      </c>
      <c r="C6" s="65" t="s">
        <v>1</v>
      </c>
      <c r="D6" s="69" t="s">
        <v>22</v>
      </c>
      <c r="E6" s="70"/>
    </row>
    <row r="7" spans="1:5" ht="93" customHeight="1">
      <c r="A7" s="65"/>
      <c r="B7" s="65"/>
      <c r="C7" s="65"/>
      <c r="D7" s="5" t="s">
        <v>23</v>
      </c>
      <c r="E7" s="6" t="s">
        <v>51</v>
      </c>
    </row>
    <row r="8" spans="1:5" ht="15.75">
      <c r="A8" s="7" t="s">
        <v>2</v>
      </c>
      <c r="B8" s="74">
        <v>2601.8</v>
      </c>
      <c r="C8" s="8">
        <f>B8/$B$12</f>
        <v>0.33097570283678923</v>
      </c>
      <c r="D8" s="8">
        <f>B8/Лист2!B4</f>
        <v>0.17244281841740736</v>
      </c>
      <c r="E8" s="8">
        <f>B8/Лист2!C4</f>
        <v>0.7256368636244471</v>
      </c>
    </row>
    <row r="9" spans="1:5" ht="15.75">
      <c r="A9" s="7" t="s">
        <v>3</v>
      </c>
      <c r="B9" s="4">
        <v>421.3</v>
      </c>
      <c r="C9" s="8">
        <f>B9/$B$12</f>
        <v>0.05359369037018191</v>
      </c>
      <c r="D9" s="8">
        <f>B9/Лист2!B5</f>
        <v>0.1488156212248589</v>
      </c>
      <c r="E9" s="8">
        <f>B9/Лист2!C5</f>
        <v>0.6252782807444567</v>
      </c>
    </row>
    <row r="10" spans="1:5" ht="15.75">
      <c r="A10" s="7" t="s">
        <v>4</v>
      </c>
      <c r="B10" s="22">
        <v>4837.9</v>
      </c>
      <c r="C10" s="8">
        <f>B10/$B$12</f>
        <v>0.6154306067930289</v>
      </c>
      <c r="D10" s="8">
        <f>B10/Лист2!B6</f>
        <v>0.1306088311536848</v>
      </c>
      <c r="E10" s="8">
        <f>B10/Лист2!C6</f>
        <v>0.6159320652865836</v>
      </c>
    </row>
    <row r="11" spans="1:5" ht="15.75">
      <c r="A11" s="10" t="s">
        <v>32</v>
      </c>
      <c r="B11" s="23">
        <v>4756.4</v>
      </c>
      <c r="C11" s="11">
        <f>B11/$B$12</f>
        <v>0.6050629690879022</v>
      </c>
      <c r="D11" s="8">
        <f>B11/Лист2!B7</f>
        <v>0.14666535513558465</v>
      </c>
      <c r="E11" s="8">
        <f>B11/Лист2!C7</f>
        <v>0.6666610602327231</v>
      </c>
    </row>
    <row r="12" spans="1:5" ht="15.75">
      <c r="A12" s="12" t="s">
        <v>5</v>
      </c>
      <c r="B12" s="13">
        <f>B10+B9+B8</f>
        <v>7861</v>
      </c>
      <c r="C12" s="14">
        <f>B12/$B$12</f>
        <v>1</v>
      </c>
      <c r="D12" s="14">
        <f>B12/Лист2!B8</f>
        <v>0.14303113934009534</v>
      </c>
      <c r="E12" s="14">
        <f>B12/Лист2!C8</f>
        <v>0.6489228920118343</v>
      </c>
    </row>
    <row r="13" spans="1:5" ht="21" customHeight="1">
      <c r="A13" s="73" t="s">
        <v>57</v>
      </c>
      <c r="B13" s="73"/>
      <c r="C13" s="73"/>
      <c r="D13" s="73"/>
      <c r="E13" s="73"/>
    </row>
    <row r="14" spans="1:5" ht="44.25" customHeight="1">
      <c r="A14" s="66" t="s">
        <v>58</v>
      </c>
      <c r="B14" s="66"/>
      <c r="C14" s="66"/>
      <c r="D14" s="66"/>
      <c r="E14" s="66"/>
    </row>
    <row r="15" spans="1:5" ht="18" customHeight="1">
      <c r="A15" s="65" t="s">
        <v>0</v>
      </c>
      <c r="B15" s="65" t="s">
        <v>59</v>
      </c>
      <c r="C15" s="65" t="s">
        <v>24</v>
      </c>
      <c r="D15" s="69" t="s">
        <v>22</v>
      </c>
      <c r="E15" s="70"/>
    </row>
    <row r="16" spans="1:5" ht="93" customHeight="1">
      <c r="A16" s="65"/>
      <c r="B16" s="65"/>
      <c r="C16" s="65"/>
      <c r="D16" s="5" t="s">
        <v>23</v>
      </c>
      <c r="E16" s="6" t="s">
        <v>52</v>
      </c>
    </row>
    <row r="17" spans="1:5" ht="15.75">
      <c r="A17" s="12" t="s">
        <v>6</v>
      </c>
      <c r="B17" s="13">
        <f>B18+B23</f>
        <v>3023.1000000000004</v>
      </c>
      <c r="C17" s="14">
        <f>B17/B17</f>
        <v>1</v>
      </c>
      <c r="D17" s="15">
        <f>B17/Лист2!B12</f>
        <v>0.1687099445725524</v>
      </c>
      <c r="E17" s="15">
        <f>B17/Лист2!C12</f>
        <v>0.7097611825361796</v>
      </c>
    </row>
    <row r="18" spans="1:5" ht="15.75">
      <c r="A18" s="16" t="s">
        <v>34</v>
      </c>
      <c r="B18" s="25">
        <f>B8</f>
        <v>2601.8</v>
      </c>
      <c r="C18" s="26">
        <f>B18/B17</f>
        <v>0.8606397406635572</v>
      </c>
      <c r="D18" s="15">
        <f>B18/Лист2!B13</f>
        <v>0.17244281841740736</v>
      </c>
      <c r="E18" s="15">
        <f>B18/Лист2!C13</f>
        <v>0.7256368636244471</v>
      </c>
    </row>
    <row r="19" spans="1:5" ht="15.75">
      <c r="A19" s="10" t="s">
        <v>7</v>
      </c>
      <c r="B19" s="4"/>
      <c r="C19" s="8"/>
      <c r="D19" s="9"/>
      <c r="E19" s="9"/>
    </row>
    <row r="20" spans="1:5" ht="15.75">
      <c r="A20" s="7" t="s">
        <v>8</v>
      </c>
      <c r="B20" s="22">
        <v>1167.2</v>
      </c>
      <c r="C20" s="8">
        <f>B20/B17</f>
        <v>0.38609374483146436</v>
      </c>
      <c r="D20" s="9">
        <f>B20/Лист2!B15</f>
        <v>0.1424406507458242</v>
      </c>
      <c r="E20" s="9">
        <f>B20/Лист2!C15</f>
        <v>0.586029090580456</v>
      </c>
    </row>
    <row r="21" spans="1:5" ht="15.75">
      <c r="A21" s="7" t="s">
        <v>9</v>
      </c>
      <c r="B21" s="17">
        <v>766</v>
      </c>
      <c r="C21" s="8">
        <f>B21/B17</f>
        <v>0.2533822897026231</v>
      </c>
      <c r="D21" s="9">
        <f>B21/Лист2!B16</f>
        <v>0.191824663242538</v>
      </c>
      <c r="E21" s="9">
        <f>B21/Лист2!C16</f>
        <v>0.7992654270748555</v>
      </c>
    </row>
    <row r="22" spans="1:5" ht="31.5">
      <c r="A22" s="7" t="s">
        <v>25</v>
      </c>
      <c r="B22" s="4">
        <v>545.3</v>
      </c>
      <c r="C22" s="8">
        <f>B22/B17</f>
        <v>0.180377757930601</v>
      </c>
      <c r="D22" s="9">
        <f>B22/Лист2!B17</f>
        <v>0.3573394495412844</v>
      </c>
      <c r="E22" s="9">
        <f>B22/Лист2!C17</f>
        <v>1.7113410473921897</v>
      </c>
    </row>
    <row r="23" spans="1:5" ht="15.75">
      <c r="A23" s="16" t="s">
        <v>33</v>
      </c>
      <c r="B23" s="27">
        <f>B9</f>
        <v>421.3</v>
      </c>
      <c r="C23" s="26">
        <f>B23/B17</f>
        <v>0.13936025933644272</v>
      </c>
      <c r="D23" s="15">
        <f>B23/Лист2!B18</f>
        <v>0.1488156212248589</v>
      </c>
      <c r="E23" s="15">
        <f>B23/Лист2!C18</f>
        <v>0.6252782807444567</v>
      </c>
    </row>
    <row r="24" spans="1:5" ht="62.25" customHeight="1">
      <c r="A24" s="67" t="s">
        <v>66</v>
      </c>
      <c r="B24" s="67"/>
      <c r="C24" s="67"/>
      <c r="D24" s="67"/>
      <c r="E24" s="67"/>
    </row>
    <row r="25" spans="1:5" ht="27" customHeight="1">
      <c r="A25" s="65" t="s">
        <v>0</v>
      </c>
      <c r="B25" s="65" t="s">
        <v>60</v>
      </c>
      <c r="C25" s="65" t="s">
        <v>1</v>
      </c>
      <c r="D25" s="58"/>
      <c r="E25" s="58"/>
    </row>
    <row r="26" spans="1:5" ht="101.25" customHeight="1">
      <c r="A26" s="65"/>
      <c r="B26" s="65"/>
      <c r="C26" s="65"/>
      <c r="D26" s="59"/>
      <c r="E26" s="60"/>
    </row>
    <row r="27" spans="1:5" ht="15.75">
      <c r="A27" s="12" t="s">
        <v>10</v>
      </c>
      <c r="B27" s="13">
        <f>B29+B30+B31+B32+B33</f>
        <v>7124.200000000001</v>
      </c>
      <c r="C27" s="14">
        <f>B27/B27</f>
        <v>1</v>
      </c>
      <c r="D27" s="40"/>
      <c r="E27" s="40"/>
    </row>
    <row r="28" spans="1:5" ht="15.75">
      <c r="A28" s="10" t="s">
        <v>11</v>
      </c>
      <c r="B28" s="4"/>
      <c r="C28" s="7"/>
      <c r="D28" s="41"/>
      <c r="E28" s="41"/>
    </row>
    <row r="29" spans="1:5" ht="15.75">
      <c r="A29" s="7" t="s">
        <v>27</v>
      </c>
      <c r="B29" s="4">
        <v>955.9</v>
      </c>
      <c r="C29" s="21">
        <f>B29/$B$27</f>
        <v>0.13417646893686308</v>
      </c>
      <c r="D29" s="41"/>
      <c r="E29" s="41"/>
    </row>
    <row r="30" spans="1:5" ht="15.75">
      <c r="A30" s="7" t="s">
        <v>12</v>
      </c>
      <c r="B30" s="22">
        <v>5502.1</v>
      </c>
      <c r="C30" s="21">
        <f>B30/$B$27</f>
        <v>0.7723112770556694</v>
      </c>
      <c r="D30" s="41"/>
      <c r="E30" s="41"/>
    </row>
    <row r="31" spans="1:5" ht="31.5">
      <c r="A31" s="7" t="s">
        <v>13</v>
      </c>
      <c r="B31" s="17">
        <v>513.1</v>
      </c>
      <c r="C31" s="21">
        <f>B31/$B$27</f>
        <v>0.07202212178209483</v>
      </c>
      <c r="D31" s="41"/>
      <c r="E31" s="41"/>
    </row>
    <row r="32" spans="1:5" ht="15.75">
      <c r="A32" s="7" t="s">
        <v>14</v>
      </c>
      <c r="B32" s="17">
        <v>153.1</v>
      </c>
      <c r="C32" s="21">
        <f>B32/$B$27</f>
        <v>0.02149013222537267</v>
      </c>
      <c r="D32" s="42"/>
      <c r="E32" s="42"/>
    </row>
    <row r="33" spans="1:5" ht="15.75">
      <c r="A33" s="7" t="s">
        <v>15</v>
      </c>
      <c r="B33" s="17">
        <v>0</v>
      </c>
      <c r="C33" s="21">
        <f>B33/$B$27</f>
        <v>0</v>
      </c>
      <c r="D33" s="41"/>
      <c r="E33" s="41"/>
    </row>
    <row r="34" spans="1:6" ht="63.75" customHeight="1">
      <c r="A34" s="67" t="s">
        <v>63</v>
      </c>
      <c r="B34" s="67"/>
      <c r="C34" s="67"/>
      <c r="D34" s="68"/>
      <c r="E34" s="68"/>
      <c r="F34" s="31"/>
    </row>
    <row r="35" spans="1:5" ht="26.25" customHeight="1">
      <c r="A35" s="65" t="s">
        <v>0</v>
      </c>
      <c r="B35" s="65" t="s">
        <v>60</v>
      </c>
      <c r="C35" s="65" t="s">
        <v>1</v>
      </c>
      <c r="D35" s="18"/>
      <c r="E35" s="18"/>
    </row>
    <row r="36" spans="1:5" ht="95.25" customHeight="1">
      <c r="A36" s="65"/>
      <c r="B36" s="65"/>
      <c r="C36" s="65"/>
      <c r="D36" s="19"/>
      <c r="E36" s="20"/>
    </row>
    <row r="37" spans="1:5" ht="15.75">
      <c r="A37" s="12" t="s">
        <v>10</v>
      </c>
      <c r="B37" s="13">
        <f>B27</f>
        <v>7124.200000000001</v>
      </c>
      <c r="C37" s="14">
        <f>B37/B37</f>
        <v>1</v>
      </c>
      <c r="D37" s="38"/>
      <c r="E37" s="38"/>
    </row>
    <row r="38" spans="1:5" ht="15.75">
      <c r="A38" s="7" t="s">
        <v>16</v>
      </c>
      <c r="B38" s="22">
        <v>6691.2</v>
      </c>
      <c r="C38" s="8">
        <f>B38/B37</f>
        <v>0.9392212458942757</v>
      </c>
      <c r="D38" s="38"/>
      <c r="E38" s="38"/>
    </row>
    <row r="39" spans="1:5" ht="15.75">
      <c r="A39" s="10" t="s">
        <v>26</v>
      </c>
      <c r="B39" s="22"/>
      <c r="C39" s="8"/>
      <c r="D39" s="38"/>
      <c r="E39" s="38"/>
    </row>
    <row r="40" spans="1:5" ht="31.5">
      <c r="A40" s="10" t="s">
        <v>17</v>
      </c>
      <c r="B40" s="22">
        <v>4532.8</v>
      </c>
      <c r="C40" s="8">
        <f>B40/B37</f>
        <v>0.636253895174195</v>
      </c>
      <c r="D40" s="38"/>
      <c r="E40" s="39"/>
    </row>
    <row r="41" spans="1:5" ht="15.75">
      <c r="A41" s="10" t="s">
        <v>18</v>
      </c>
      <c r="B41" s="74">
        <v>1169.1</v>
      </c>
      <c r="C41" s="8">
        <f>B41/B37</f>
        <v>0.16410263608545517</v>
      </c>
      <c r="D41" s="38"/>
      <c r="E41" s="38"/>
    </row>
    <row r="42" spans="1:5" ht="31.5">
      <c r="A42" s="10" t="s">
        <v>19</v>
      </c>
      <c r="B42" s="17">
        <v>310</v>
      </c>
      <c r="C42" s="8">
        <f>B42/B38</f>
        <v>0.04632950741272119</v>
      </c>
      <c r="D42" s="38"/>
      <c r="E42" s="38"/>
    </row>
    <row r="43" spans="1:5" ht="31.5">
      <c r="A43" s="10" t="s">
        <v>20</v>
      </c>
      <c r="B43" s="17">
        <v>215.4</v>
      </c>
      <c r="C43" s="8">
        <f>B43/B37</f>
        <v>0.030234973751438757</v>
      </c>
      <c r="D43" s="38"/>
      <c r="E43" s="38"/>
    </row>
    <row r="44" spans="1:5" ht="15.75">
      <c r="A44" s="7" t="s">
        <v>21</v>
      </c>
      <c r="B44" s="4"/>
      <c r="C44" s="8"/>
      <c r="D44" s="38"/>
      <c r="E44" s="38"/>
    </row>
    <row r="45" spans="1:5" ht="15">
      <c r="A45" s="2"/>
      <c r="B45" s="1"/>
      <c r="C45" s="1"/>
      <c r="D45" s="1"/>
      <c r="E45" s="1"/>
    </row>
    <row r="46" spans="1:5" ht="61.5" customHeight="1">
      <c r="A46" s="66" t="s">
        <v>65</v>
      </c>
      <c r="B46" s="66"/>
      <c r="C46" s="66"/>
      <c r="D46" s="66"/>
      <c r="E46" s="28"/>
    </row>
    <row r="47" spans="1:5" ht="19.5">
      <c r="A47" s="61"/>
      <c r="B47" s="62"/>
      <c r="C47" s="62"/>
      <c r="D47" s="32" t="s">
        <v>30</v>
      </c>
      <c r="E47" s="29"/>
    </row>
    <row r="48" spans="1:5" ht="31.5">
      <c r="A48" s="33" t="s">
        <v>36</v>
      </c>
      <c r="B48" s="4" t="s">
        <v>28</v>
      </c>
      <c r="C48" s="4" t="s">
        <v>64</v>
      </c>
      <c r="D48" s="4" t="s">
        <v>29</v>
      </c>
      <c r="E48" s="1"/>
    </row>
    <row r="49" spans="1:5" ht="63" customHeight="1">
      <c r="A49" s="64" t="s">
        <v>35</v>
      </c>
      <c r="B49" s="63">
        <v>1405</v>
      </c>
      <c r="C49" s="63">
        <v>204.5</v>
      </c>
      <c r="D49" s="35">
        <f>C49/B49*100</f>
        <v>14.555160142348756</v>
      </c>
      <c r="E49" s="1"/>
    </row>
    <row r="50" spans="1:5" ht="31.5">
      <c r="A50" s="36" t="s">
        <v>37</v>
      </c>
      <c r="B50" s="63">
        <v>424.2</v>
      </c>
      <c r="C50" s="63">
        <v>57.1</v>
      </c>
      <c r="D50" s="35">
        <f aca="true" t="shared" si="0" ref="D50:D63">C50/B50*100</f>
        <v>13.460631777463462</v>
      </c>
      <c r="E50" s="1"/>
    </row>
    <row r="51" spans="1:5" ht="47.25">
      <c r="A51" s="36" t="s">
        <v>38</v>
      </c>
      <c r="B51" s="63">
        <v>99.1</v>
      </c>
      <c r="C51" s="63">
        <v>16.1</v>
      </c>
      <c r="D51" s="35">
        <f t="shared" si="0"/>
        <v>16.246215943491425</v>
      </c>
      <c r="E51" s="1"/>
    </row>
    <row r="52" spans="1:5" ht="31.5">
      <c r="A52" s="36" t="s">
        <v>39</v>
      </c>
      <c r="B52" s="63">
        <v>3831.9</v>
      </c>
      <c r="C52" s="63">
        <v>509.1</v>
      </c>
      <c r="D52" s="35">
        <f t="shared" si="0"/>
        <v>13.285837313082283</v>
      </c>
      <c r="E52" s="1"/>
    </row>
    <row r="53" spans="1:5" ht="47.25">
      <c r="A53" s="36" t="s">
        <v>40</v>
      </c>
      <c r="B53" s="63">
        <v>13231.3</v>
      </c>
      <c r="C53" s="63">
        <v>1876.9</v>
      </c>
      <c r="D53" s="35">
        <f t="shared" si="0"/>
        <v>14.18530303144816</v>
      </c>
      <c r="E53" s="1"/>
    </row>
    <row r="54" spans="1:5" ht="63">
      <c r="A54" s="36" t="s">
        <v>41</v>
      </c>
      <c r="B54" s="63">
        <v>12.9</v>
      </c>
      <c r="C54" s="34">
        <v>0</v>
      </c>
      <c r="D54" s="35">
        <f t="shared" si="0"/>
        <v>0</v>
      </c>
      <c r="E54" s="1"/>
    </row>
    <row r="55" spans="1:5" ht="31.5">
      <c r="A55" s="36" t="s">
        <v>42</v>
      </c>
      <c r="B55" s="63">
        <v>21317.9</v>
      </c>
      <c r="C55" s="63">
        <v>2492.1</v>
      </c>
      <c r="D55" s="35">
        <f t="shared" si="0"/>
        <v>11.690175861599874</v>
      </c>
      <c r="E55" s="1"/>
    </row>
    <row r="56" spans="1:5" ht="31.5">
      <c r="A56" s="36" t="s">
        <v>43</v>
      </c>
      <c r="B56" s="63">
        <v>2634.8</v>
      </c>
      <c r="C56" s="63">
        <v>420.3</v>
      </c>
      <c r="D56" s="35">
        <f t="shared" si="0"/>
        <v>15.951874905116137</v>
      </c>
      <c r="E56" s="1"/>
    </row>
    <row r="57" spans="1:5" ht="31.5">
      <c r="A57" s="36" t="s">
        <v>44</v>
      </c>
      <c r="B57" s="63">
        <v>965.5</v>
      </c>
      <c r="C57" s="63">
        <v>180</v>
      </c>
      <c r="D57" s="35">
        <f t="shared" si="0"/>
        <v>18.643190056965302</v>
      </c>
      <c r="E57" s="1"/>
    </row>
    <row r="58" spans="1:5" ht="31.5">
      <c r="A58" s="36" t="s">
        <v>45</v>
      </c>
      <c r="B58" s="63">
        <v>5672.4</v>
      </c>
      <c r="C58" s="63">
        <v>514.6</v>
      </c>
      <c r="D58" s="35">
        <f t="shared" si="0"/>
        <v>9.071997743459558</v>
      </c>
      <c r="E58" s="1"/>
    </row>
    <row r="59" spans="1:5" ht="31.5">
      <c r="A59" s="36" t="s">
        <v>46</v>
      </c>
      <c r="B59" s="63">
        <v>107</v>
      </c>
      <c r="C59" s="63">
        <v>0.3</v>
      </c>
      <c r="D59" s="35">
        <f t="shared" si="0"/>
        <v>0.2803738317757009</v>
      </c>
      <c r="E59" s="1"/>
    </row>
    <row r="60" spans="1:5" ht="63">
      <c r="A60" s="37" t="s">
        <v>47</v>
      </c>
      <c r="B60" s="63">
        <v>3.1</v>
      </c>
      <c r="C60" s="34">
        <v>0</v>
      </c>
      <c r="D60" s="35">
        <f t="shared" si="0"/>
        <v>0</v>
      </c>
      <c r="E60" s="1"/>
    </row>
    <row r="61" spans="1:5" ht="47.25">
      <c r="A61" s="36" t="s">
        <v>53</v>
      </c>
      <c r="B61" s="63">
        <v>20.5</v>
      </c>
      <c r="C61" s="34">
        <v>0</v>
      </c>
      <c r="D61" s="35">
        <f t="shared" si="0"/>
        <v>0</v>
      </c>
      <c r="E61" s="1"/>
    </row>
    <row r="62" spans="1:5" ht="31.5">
      <c r="A62" s="36" t="s">
        <v>48</v>
      </c>
      <c r="B62" s="63">
        <v>506</v>
      </c>
      <c r="C62" s="63">
        <v>56.6</v>
      </c>
      <c r="D62" s="35">
        <f t="shared" si="0"/>
        <v>11.185770750988143</v>
      </c>
      <c r="E62" s="1"/>
    </row>
    <row r="63" spans="1:5" ht="47.25">
      <c r="A63" s="37" t="s">
        <v>49</v>
      </c>
      <c r="B63" s="34">
        <v>19</v>
      </c>
      <c r="C63" s="34">
        <v>0</v>
      </c>
      <c r="D63" s="35">
        <f t="shared" si="0"/>
        <v>0</v>
      </c>
      <c r="E63" s="1"/>
    </row>
    <row r="64" spans="1:5" ht="15.75">
      <c r="A64" s="36" t="s">
        <v>50</v>
      </c>
      <c r="B64" s="34">
        <f>SUM(B49:B63)</f>
        <v>50250.600000000006</v>
      </c>
      <c r="C64" s="34">
        <f>SUM(C49:C63)</f>
        <v>6327.600000000001</v>
      </c>
      <c r="D64" s="35">
        <f>C64/B64*100</f>
        <v>12.592088452675194</v>
      </c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2" spans="1:6" ht="15">
      <c r="A2" s="3"/>
      <c r="B2" s="3"/>
      <c r="C2" s="3"/>
      <c r="D2" s="3"/>
      <c r="E2" s="3"/>
      <c r="F2" s="3"/>
    </row>
    <row r="3" spans="1:10" ht="132.75">
      <c r="A3" s="47"/>
      <c r="B3" s="48" t="s">
        <v>23</v>
      </c>
      <c r="C3" s="49" t="s">
        <v>31</v>
      </c>
      <c r="D3" s="47"/>
      <c r="E3" s="47"/>
      <c r="F3" s="47"/>
      <c r="G3" s="43"/>
      <c r="H3" s="43"/>
      <c r="I3" s="43"/>
      <c r="J3" s="43"/>
    </row>
    <row r="4" spans="1:10" ht="15.75">
      <c r="A4" s="50" t="s">
        <v>2</v>
      </c>
      <c r="B4" s="51">
        <v>15087.9</v>
      </c>
      <c r="C4" s="51">
        <v>3585.54</v>
      </c>
      <c r="D4" s="51">
        <v>3825.35</v>
      </c>
      <c r="E4" s="51">
        <v>3139.21</v>
      </c>
      <c r="F4" s="51">
        <v>4537.8</v>
      </c>
      <c r="G4" s="43"/>
      <c r="H4" s="45">
        <f>C4+D4+E4+F4</f>
        <v>15087.899999999998</v>
      </c>
      <c r="I4" s="44"/>
      <c r="J4" s="44"/>
    </row>
    <row r="5" spans="1:10" ht="15.75">
      <c r="A5" s="50" t="s">
        <v>3</v>
      </c>
      <c r="B5" s="51">
        <v>2831.02</v>
      </c>
      <c r="C5" s="51">
        <v>673.78</v>
      </c>
      <c r="D5" s="51">
        <v>705.55</v>
      </c>
      <c r="E5" s="51">
        <v>594.91</v>
      </c>
      <c r="F5" s="51">
        <v>856.78</v>
      </c>
      <c r="G5" s="43"/>
      <c r="H5" s="45">
        <f>C5+D5+E5+F5</f>
        <v>2831.0199999999995</v>
      </c>
      <c r="I5" s="44"/>
      <c r="J5" s="44"/>
    </row>
    <row r="6" spans="1:10" ht="31.5">
      <c r="A6" s="50" t="s">
        <v>4</v>
      </c>
      <c r="B6" s="51">
        <v>37041.14</v>
      </c>
      <c r="C6" s="51">
        <v>7854.6</v>
      </c>
      <c r="D6" s="51">
        <v>11082.27</v>
      </c>
      <c r="E6" s="51">
        <v>9073.55</v>
      </c>
      <c r="F6" s="51">
        <v>9030.72</v>
      </c>
      <c r="G6" s="43"/>
      <c r="H6" s="45">
        <f>C6+D6+E6+F6</f>
        <v>37041.14</v>
      </c>
      <c r="I6" s="44">
        <f>C7+D7+E7+F7</f>
        <v>32430.29</v>
      </c>
      <c r="J6" s="44"/>
    </row>
    <row r="7" spans="1:10" ht="15.75">
      <c r="A7" s="52" t="s">
        <v>61</v>
      </c>
      <c r="B7" s="51">
        <v>32430.29</v>
      </c>
      <c r="C7" s="51">
        <v>7134.66</v>
      </c>
      <c r="D7" s="51">
        <v>9729.09</v>
      </c>
      <c r="E7" s="51">
        <v>7134.66</v>
      </c>
      <c r="F7" s="51">
        <v>8431.88</v>
      </c>
      <c r="G7" s="43"/>
      <c r="H7" s="43">
        <f>B7/B8</f>
        <v>0.5900701345668109</v>
      </c>
      <c r="I7" s="44">
        <f>C8+D8+E8+F8</f>
        <v>54960.06</v>
      </c>
      <c r="J7" s="43"/>
    </row>
    <row r="8" spans="1:16" ht="15.75">
      <c r="A8" s="53" t="s">
        <v>5</v>
      </c>
      <c r="B8" s="54">
        <f>B4+B5+B6</f>
        <v>54960.06</v>
      </c>
      <c r="C8" s="54">
        <f>C4+C5+C6</f>
        <v>12113.92</v>
      </c>
      <c r="D8" s="54">
        <f>D4+D5+D6</f>
        <v>15613.17</v>
      </c>
      <c r="E8" s="54">
        <f>E4+E5+E6</f>
        <v>12807.669999999998</v>
      </c>
      <c r="F8" s="54">
        <f>F4+F5+F6</f>
        <v>14425.3</v>
      </c>
      <c r="G8" s="43"/>
      <c r="H8" s="45"/>
      <c r="I8" s="44"/>
      <c r="J8" s="45"/>
      <c r="L8" s="24"/>
      <c r="M8" s="24"/>
      <c r="N8" s="24"/>
      <c r="O8" s="24"/>
      <c r="P8" s="24"/>
    </row>
    <row r="9" spans="1:10" ht="15">
      <c r="A9" s="47"/>
      <c r="B9" s="47"/>
      <c r="C9" s="47"/>
      <c r="D9" s="47"/>
      <c r="E9" s="47"/>
      <c r="F9" s="47"/>
      <c r="G9" s="43"/>
      <c r="H9" s="43"/>
      <c r="I9" s="43"/>
      <c r="J9" s="43"/>
    </row>
    <row r="10" spans="1:10" ht="15">
      <c r="A10" s="47"/>
      <c r="B10" s="54"/>
      <c r="C10" s="54"/>
      <c r="D10" s="54"/>
      <c r="E10" s="54"/>
      <c r="F10" s="54"/>
      <c r="G10" s="43"/>
      <c r="H10" s="45"/>
      <c r="I10" s="43"/>
      <c r="J10" s="43"/>
    </row>
    <row r="11" spans="1:10" ht="15">
      <c r="A11" s="47"/>
      <c r="B11" s="55"/>
      <c r="C11" s="55"/>
      <c r="D11" s="55"/>
      <c r="E11" s="55"/>
      <c r="F11" s="55"/>
      <c r="G11" s="43"/>
      <c r="H11" s="43"/>
      <c r="I11" s="43"/>
      <c r="J11" s="43"/>
    </row>
    <row r="12" spans="1:10" ht="31.5">
      <c r="A12" s="53" t="s">
        <v>6</v>
      </c>
      <c r="B12" s="55">
        <f>B13+B18</f>
        <v>17918.92</v>
      </c>
      <c r="C12" s="55">
        <f>C13+C18</f>
        <v>4259.32</v>
      </c>
      <c r="D12" s="55">
        <f>D13+D18</f>
        <v>4530.9</v>
      </c>
      <c r="E12" s="55">
        <f>E13+E18</f>
        <v>3734.12</v>
      </c>
      <c r="F12" s="55">
        <f>F13+F18</f>
        <v>5394.58</v>
      </c>
      <c r="G12" s="43"/>
      <c r="H12" s="43"/>
      <c r="I12" s="43"/>
      <c r="J12" s="43"/>
    </row>
    <row r="13" spans="1:10" ht="15.75">
      <c r="A13" s="56" t="s">
        <v>62</v>
      </c>
      <c r="B13" s="51">
        <f>B4</f>
        <v>15087.9</v>
      </c>
      <c r="C13" s="51">
        <f>C4</f>
        <v>3585.54</v>
      </c>
      <c r="D13" s="51">
        <f>D4</f>
        <v>3825.35</v>
      </c>
      <c r="E13" s="51">
        <f>E4</f>
        <v>3139.21</v>
      </c>
      <c r="F13" s="51">
        <f>F4</f>
        <v>4537.8</v>
      </c>
      <c r="G13" s="43"/>
      <c r="H13" s="43"/>
      <c r="I13" s="43"/>
      <c r="J13" s="43"/>
    </row>
    <row r="14" spans="1:10" ht="15.75">
      <c r="A14" s="52" t="s">
        <v>7</v>
      </c>
      <c r="B14" s="47"/>
      <c r="C14" s="47"/>
      <c r="D14" s="47"/>
      <c r="E14" s="47"/>
      <c r="F14" s="47"/>
      <c r="G14" s="43"/>
      <c r="H14" s="43"/>
      <c r="I14" s="43"/>
      <c r="J14" s="43"/>
    </row>
    <row r="15" spans="1:10" ht="31.5">
      <c r="A15" s="57" t="s">
        <v>8</v>
      </c>
      <c r="B15" s="44">
        <v>8194.29</v>
      </c>
      <c r="C15" s="44">
        <v>1991.71</v>
      </c>
      <c r="D15" s="44">
        <v>2170.09</v>
      </c>
      <c r="E15" s="44">
        <v>1715.95</v>
      </c>
      <c r="F15" s="44">
        <v>2316.54</v>
      </c>
      <c r="G15" s="45">
        <f>SUM(C15:F15)</f>
        <v>8194.29</v>
      </c>
      <c r="H15" s="45"/>
      <c r="I15" s="43"/>
      <c r="J15" s="43"/>
    </row>
    <row r="16" spans="1:10" ht="33" customHeight="1">
      <c r="A16" s="50" t="s">
        <v>9</v>
      </c>
      <c r="B16" s="46">
        <v>3993.23</v>
      </c>
      <c r="C16" s="46">
        <v>958.38</v>
      </c>
      <c r="D16" s="46">
        <v>1038.24</v>
      </c>
      <c r="E16" s="46">
        <v>718.78</v>
      </c>
      <c r="F16" s="46">
        <v>1277.83</v>
      </c>
      <c r="G16" s="45">
        <f>SUM(C16:F16)</f>
        <v>3993.2299999999996</v>
      </c>
      <c r="H16" s="45"/>
      <c r="I16" s="43"/>
      <c r="J16" s="43"/>
    </row>
    <row r="17" spans="1:10" ht="63">
      <c r="A17" s="50" t="s">
        <v>25</v>
      </c>
      <c r="B17" s="44">
        <v>1526</v>
      </c>
      <c r="C17" s="44">
        <v>318.639</v>
      </c>
      <c r="D17" s="44">
        <v>298.33</v>
      </c>
      <c r="E17" s="44">
        <v>344.26</v>
      </c>
      <c r="F17" s="44">
        <v>564.77</v>
      </c>
      <c r="G17" s="45">
        <f>SUM(C17:F17)</f>
        <v>1525.999</v>
      </c>
      <c r="H17" s="45"/>
      <c r="I17" s="43"/>
      <c r="J17" s="43"/>
    </row>
    <row r="18" spans="1:10" ht="31.5">
      <c r="A18" s="56" t="s">
        <v>54</v>
      </c>
      <c r="B18" s="44">
        <f>B5</f>
        <v>2831.02</v>
      </c>
      <c r="C18" s="44">
        <f>C5</f>
        <v>673.78</v>
      </c>
      <c r="D18" s="44">
        <f>D5</f>
        <v>705.55</v>
      </c>
      <c r="E18" s="44">
        <f>E5</f>
        <v>594.91</v>
      </c>
      <c r="F18" s="44">
        <f>F5</f>
        <v>856.78</v>
      </c>
      <c r="G18" s="43"/>
      <c r="H18" s="43"/>
      <c r="I18" s="43"/>
      <c r="J18" s="43"/>
    </row>
    <row r="19" spans="1:10" ht="15">
      <c r="A19" s="43"/>
      <c r="B19" s="43"/>
      <c r="C19" s="43"/>
      <c r="D19" s="43"/>
      <c r="E19" s="43"/>
      <c r="F19" s="43"/>
      <c r="G19" s="43"/>
      <c r="H19" s="43"/>
      <c r="I19" s="43"/>
      <c r="J19" s="4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2023-03-06T06:08:43Z</cp:lastPrinted>
  <dcterms:created xsi:type="dcterms:W3CDTF">2018-03-27T13:00:42Z</dcterms:created>
  <dcterms:modified xsi:type="dcterms:W3CDTF">2023-03-13T07:14:37Z</dcterms:modified>
  <cp:category/>
  <cp:version/>
  <cp:contentType/>
  <cp:contentStatus/>
</cp:coreProperties>
</file>