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20" windowHeight="11892" activeTab="0"/>
  </bookViews>
  <sheets>
    <sheet name="Лист1" sheetId="1" r:id="rId1"/>
    <sheet name="Лист2" sheetId="2" r:id="rId2"/>
  </sheets>
  <definedNames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<sst xmlns="http://schemas.openxmlformats.org/spreadsheetml/2006/main" count="88" uniqueCount="70">
  <si>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</si>
  <si>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</si>
  <si>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</si>
  <si>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</si>
  <si>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</si>
  <si>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</si>
  <si>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</si>
  <si>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</si>
  <si>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</si>
  <si>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</si>
  <si>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</si>
  <si>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</si>
  <si>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</si>
  <si>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</si>
  <si>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</si>
  <si>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</si>
  <si>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</si>
  <si>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</si>
  <si>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</si>
  <si>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</si>
  <si>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</si>
  <si>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</si>
  <si>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</si>
  <si>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</si>
  <si>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</si>
  <si>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</si>
  <si>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</si>
  <si>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</si>
  <si>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</si>
  <si>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</si>
  <si>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</si>
  <si>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t>утвержденного плана на                          1 квартал 2020г.,                      %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</si>
  <si>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</si>
  <si>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</si>
  <si>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</si>
  <si>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</si>
  <si>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</si>
  <si>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</si>
  <si>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</si>
  <si>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</si>
  <si>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</si>
  <si>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</si>
  <si>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</si>
  <si>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</si>
  <si>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</si>
  <si>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</si>
  <si>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</si>
  <si>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</si>
  <si>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</si>
  <si>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</si>
  <si>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</si>
  <si>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утвержденного плана на                          2 квартал 2020г.,                      %</t>
  </si>
  <si>
    <t>утвержденного плана на                          9 месяцев 2020г.,                      %</t>
  </si>
  <si>
    <t>утвержденного плана на                          9 месяцев 2022г.,                      %</t>
  </si>
  <si>
    <t>утвержденного плана на  9 месяцев 2022 г.,                      %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</si>
  <si>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</si>
  <si>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</si>
  <si>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</si>
  <si>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t>ИСПОЛНЕНИЕ КОНСОЛИДИРОВАННОГО БЮДЖЕТА МСТИСЛАВСКОГО РАЙОНА ЗА ЯНВАРЬ-СЕНТЯБРЬ 2022  ГОДА</t>
  </si>
  <si>
    <t>Поступило за январь-сентябрь 2022 г. (тыс. рублей)</t>
  </si>
  <si>
    <r>
      <t xml:space="preserve">За январь-сентябрь 2022 года в доход консолидированного бюджета района поступило </t>
    </r>
    <r>
      <rPr>
        <b/>
        <sz val="15"/>
        <rFont val="Times New Roman"/>
        <family val="1"/>
      </rPr>
      <t>31 979,3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71,9</t>
    </r>
    <r>
      <rPr>
        <sz val="15"/>
        <rFont val="Times New Roman"/>
        <family val="1"/>
      </rPr>
      <t xml:space="preserve"> % от утвержденного годового плана и </t>
    </r>
    <r>
      <rPr>
        <b/>
        <sz val="15"/>
        <rFont val="Times New Roman"/>
        <family val="1"/>
      </rPr>
      <t xml:space="preserve">102,1 </t>
    </r>
    <r>
      <rPr>
        <sz val="15"/>
        <rFont val="Times New Roman"/>
        <family val="1"/>
      </rPr>
      <t>% от утвержденного плана на 9 месяцев.</t>
    </r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</si>
  <si>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65,1</t>
    </r>
    <r>
      <rPr>
        <b/>
        <i/>
        <sz val="15"/>
        <rFont val="Times New Roman"/>
        <family val="1"/>
      </rPr>
      <t xml:space="preserve"> %.</t>
    </r>
  </si>
  <si>
    <t>Поступило за январь-сентябрь 2022 г., (тыс. рублей)</t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</si>
  <si>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86,9</t>
    </r>
    <r>
      <rPr>
        <i/>
        <sz val="15"/>
        <rFont val="Times New Roman"/>
        <family val="1"/>
      </rPr>
      <t xml:space="preserve"> %.</t>
    </r>
  </si>
  <si>
    <r>
      <t>Расходы консолидированного бюджета района профинансированы на</t>
    </r>
    <r>
      <rPr>
        <b/>
        <sz val="15"/>
        <rFont val="Times New Roman"/>
        <family val="1"/>
      </rPr>
      <t xml:space="preserve"> 32 012,9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71,40</t>
    </r>
    <r>
      <rPr>
        <sz val="15"/>
        <rFont val="Times New Roman"/>
        <family val="1"/>
      </rPr>
      <t xml:space="preserve"> % от уточненного годового плана и </t>
    </r>
    <r>
      <rPr>
        <b/>
        <sz val="15"/>
        <rFont val="Times New Roman"/>
        <family val="1"/>
      </rPr>
      <t>97,8</t>
    </r>
    <r>
      <rPr>
        <sz val="15"/>
        <rFont val="Times New Roman"/>
        <family val="1"/>
      </rPr>
      <t xml:space="preserve"> % от уточненного плана на 9 месяцев.</t>
    </r>
  </si>
  <si>
    <t>Направлено за январь-сентябрь 2022 г.,     (тыс. руб.)</t>
  </si>
  <si>
    <t>Направлено за январь-сентябрь 2022г., (тыс. руб.)</t>
  </si>
  <si>
    <r>
      <t xml:space="preserve">На первоочередные расходы бюджета направлено </t>
    </r>
    <r>
      <rPr>
        <b/>
        <sz val="15"/>
        <rFont val="Times New Roman"/>
        <family val="1"/>
      </rPr>
      <t>28 447,9</t>
    </r>
    <r>
      <rPr>
        <sz val="15"/>
        <rFont val="Times New Roman"/>
        <family val="1"/>
      </rPr>
      <t xml:space="preserve"> тыс. рублей, что составило 
</t>
    </r>
    <r>
      <rPr>
        <b/>
        <sz val="15"/>
        <rFont val="Times New Roman"/>
        <family val="1"/>
      </rPr>
      <t>88,9</t>
    </r>
    <r>
      <rPr>
        <sz val="15"/>
        <rFont val="Times New Roman"/>
        <family val="1"/>
      </rPr>
      <t xml:space="preserve"> % от объема всех расходов.</t>
    </r>
  </si>
  <si>
    <t>Исполнено на 01.10.2022 г.</t>
  </si>
  <si>
    <r>
      <t xml:space="preserve">Государственные   программы   за январь - сентябрь  2022  года  профинансированы  в сумме </t>
    </r>
    <r>
      <rPr>
        <b/>
        <sz val="14"/>
        <rFont val="Times New Roman"/>
        <family val="1"/>
      </rPr>
      <t>28 740,9</t>
    </r>
    <r>
      <rPr>
        <b/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тыс.рублей или</t>
    </r>
    <r>
      <rPr>
        <b/>
        <sz val="14"/>
        <rFont val="Times New Roman"/>
        <family val="1"/>
      </rPr>
      <t xml:space="preserve"> 71,5</t>
    </r>
    <r>
      <rPr>
        <sz val="14"/>
        <rFont val="Times New Roman"/>
        <family val="1"/>
      </rPr>
      <t xml:space="preserve"> % к уточненному годовому плану, в том числе: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</si>
</sst>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%"/>
    <numFmt numFmtId="186" formatCode="0.0%"/>
    <numFmt numFmtId="187" formatCode="#,##0.000"/>
    <numFmt numFmtId="18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color indexed="9"/>
      <name val="Times New Roman"/>
      <family val="1"/>
    </font>
    <font>
      <i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sz val="7"/>
      <color indexed="10"/>
      <name val="Arial"/>
      <family val="2"/>
    </font>
    <font>
      <sz val="11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sz val="7"/>
      <color rgb="FFFF0000"/>
      <name val="Arial"/>
      <family val="2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0" xfId="57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86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10" fillId="0" borderId="10" xfId="57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86" fontId="3" fillId="0" borderId="10" xfId="57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right" vertical="top"/>
    </xf>
    <xf numFmtId="188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84" fontId="65" fillId="0" borderId="0" xfId="0" applyNumberFormat="1" applyFont="1" applyFill="1" applyBorder="1" applyAlignment="1">
      <alignment horizontal="right" vertical="top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184" fontId="46" fillId="0" borderId="0" xfId="0" applyNumberFormat="1" applyFont="1" applyAlignment="1">
      <alignment/>
    </xf>
    <xf numFmtId="4" fontId="66" fillId="0" borderId="0" xfId="0" applyNumberFormat="1" applyFont="1" applyBorder="1" applyAlignment="1">
      <alignment vertical="top"/>
    </xf>
    <xf numFmtId="4" fontId="66" fillId="0" borderId="0" xfId="0" applyNumberFormat="1" applyFont="1" applyFill="1" applyBorder="1" applyAlignment="1">
      <alignment vertical="top"/>
    </xf>
    <xf numFmtId="0" fontId="62" fillId="0" borderId="0" xfId="0" applyFont="1" applyBorder="1" applyAlignment="1">
      <alignment/>
    </xf>
    <xf numFmtId="0" fontId="67" fillId="0" borderId="0" xfId="0" applyFont="1" applyAlignment="1">
      <alignment vertical="center"/>
    </xf>
    <xf numFmtId="186" fontId="10" fillId="0" borderId="0" xfId="57" applyNumberFormat="1" applyFont="1" applyBorder="1" applyAlignment="1">
      <alignment horizontal="center"/>
    </xf>
    <xf numFmtId="186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42" fillId="0" borderId="0" xfId="0" applyFont="1" applyBorder="1" applyAlignment="1">
      <alignment/>
    </xf>
    <xf numFmtId="188" fontId="42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center" vertical="center" textRotation="90" wrapText="1"/>
    </xf>
    <xf numFmtId="0" fontId="68" fillId="0" borderId="0" xfId="0" applyFont="1" applyBorder="1" applyAlignment="1">
      <alignment vertical="center" textRotation="90" wrapText="1"/>
    </xf>
    <xf numFmtId="0" fontId="68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4" fontId="46" fillId="0" borderId="0" xfId="0" applyNumberFormat="1" applyFont="1" applyBorder="1" applyAlignment="1">
      <alignment vertical="top"/>
    </xf>
    <xf numFmtId="0" fontId="6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5"/>
  <sheetViews>
    <sheetView tabSelected="1" zoomScaleSheetLayoutView="100" zoomScalePageLayoutView="0" workbookViewId="0" topLeftCell="A37">
      <selection activeCell="A46" sqref="A46:D63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7.7109375" style="0" customWidth="1"/>
    <col min="5" max="5" width="12.7109375" style="0" customWidth="1"/>
    <col min="6" max="6" width="11.421875" style="0" bestFit="1" customWidth="1"/>
    <col min="8" max="8" width="11.421875" style="0" bestFit="1" customWidth="1"/>
    <col min="10" max="10" width="11.421875" style="0" bestFit="1" customWidth="1"/>
  </cols>
  <sheetData>
    <row r="3" spans="1:5" ht="48" customHeight="1">
      <c r="A3" s="64" t="s">
        <v>58</v>
      </c>
      <c r="B3" s="64"/>
      <c r="C3" s="64"/>
      <c r="D3" s="64"/>
      <c r="E3" s="64"/>
    </row>
    <row r="4" spans="1:5" ht="14.25">
      <c r="A4" s="42"/>
      <c r="B4" s="1"/>
      <c r="C4" s="1"/>
      <c r="D4" s="1"/>
      <c r="E4" s="1"/>
    </row>
    <row r="5" spans="1:5" ht="69.75" customHeight="1">
      <c r="A5" s="63" t="s">
        <v>60</v>
      </c>
      <c r="B5" s="63"/>
      <c r="C5" s="63"/>
      <c r="D5" s="63"/>
      <c r="E5" s="63"/>
    </row>
    <row r="6" spans="1:5" ht="24.75" customHeight="1">
      <c r="A6" s="56" t="s">
        <v>0</v>
      </c>
      <c r="B6" s="56" t="s">
        <v>59</v>
      </c>
      <c r="C6" s="56" t="s">
        <v>1</v>
      </c>
      <c r="D6" s="60" t="s">
        <v>22</v>
      </c>
      <c r="E6" s="61"/>
    </row>
    <row r="7" spans="1:5" ht="93" customHeight="1">
      <c r="A7" s="56"/>
      <c r="B7" s="56"/>
      <c r="C7" s="56"/>
      <c r="D7" s="3" t="s">
        <v>23</v>
      </c>
      <c r="E7" s="4" t="s">
        <v>53</v>
      </c>
    </row>
    <row r="8" spans="1:5" ht="15">
      <c r="A8" s="5" t="s">
        <v>2</v>
      </c>
      <c r="B8" s="19">
        <v>9335.4</v>
      </c>
      <c r="C8" s="6">
        <f>B8/$B$12</f>
        <v>0.2919200858055055</v>
      </c>
      <c r="D8" s="6">
        <f>B8/Лист2!B4</f>
        <v>0.7278213074494211</v>
      </c>
      <c r="E8" s="6">
        <f>B8/Лист2!G4</f>
        <v>1.0412929995984472</v>
      </c>
    </row>
    <row r="9" spans="1:5" ht="15">
      <c r="A9" s="5" t="s">
        <v>3</v>
      </c>
      <c r="B9" s="19">
        <v>1402.8</v>
      </c>
      <c r="C9" s="6">
        <f>B9/$B$12</f>
        <v>0.04386587573836826</v>
      </c>
      <c r="D9" s="6">
        <f>B9/Лист2!B5</f>
        <v>0.749479083186408</v>
      </c>
      <c r="E9" s="6">
        <f>B9/Лист2!G5</f>
        <v>1.0865995352439968</v>
      </c>
    </row>
    <row r="10" spans="1:5" ht="15">
      <c r="A10" s="5" t="s">
        <v>4</v>
      </c>
      <c r="B10" s="19">
        <v>21241.1</v>
      </c>
      <c r="C10" s="6">
        <f>B10/$B$12</f>
        <v>0.6642140384561264</v>
      </c>
      <c r="D10" s="6">
        <f>B10/Лист2!B6</f>
        <v>0.7129105987937532</v>
      </c>
      <c r="E10" s="6">
        <f>B10/Лист2!G6</f>
        <v>1.0086902427094562</v>
      </c>
    </row>
    <row r="11" spans="1:5" ht="15">
      <c r="A11" s="8" t="s">
        <v>32</v>
      </c>
      <c r="B11" s="20">
        <v>20811.7</v>
      </c>
      <c r="C11" s="9">
        <f>B11/$B$12</f>
        <v>0.6507866025835464</v>
      </c>
      <c r="D11" s="6">
        <f>B11/Лист2!B7</f>
        <v>0.7308197435141095</v>
      </c>
      <c r="E11" s="6">
        <f>B11/Лист2!G7</f>
        <v>1.0440302999899669</v>
      </c>
    </row>
    <row r="12" spans="1:5" ht="15">
      <c r="A12" s="10" t="s">
        <v>5</v>
      </c>
      <c r="B12" s="11">
        <f>B10+B9+B8</f>
        <v>31979.299999999996</v>
      </c>
      <c r="C12" s="12">
        <f>B12/$B$12</f>
        <v>1</v>
      </c>
      <c r="D12" s="12">
        <f>B12/Лист2!B8</f>
        <v>0.7187457858728974</v>
      </c>
      <c r="E12" s="6">
        <f>B12/Лист2!G8</f>
        <v>1.0212330429450986</v>
      </c>
    </row>
    <row r="13" spans="1:5" ht="21" customHeight="1">
      <c r="A13" s="65" t="s">
        <v>61</v>
      </c>
      <c r="B13" s="65"/>
      <c r="C13" s="65"/>
      <c r="D13" s="65"/>
      <c r="E13" s="65"/>
    </row>
    <row r="14" spans="1:5" ht="44.25" customHeight="1">
      <c r="A14" s="62" t="s">
        <v>63</v>
      </c>
      <c r="B14" s="62"/>
      <c r="C14" s="62"/>
      <c r="D14" s="62"/>
      <c r="E14" s="62"/>
    </row>
    <row r="15" spans="1:5" ht="18" customHeight="1">
      <c r="A15" s="56" t="s">
        <v>0</v>
      </c>
      <c r="B15" s="56" t="s">
        <v>62</v>
      </c>
      <c r="C15" s="56" t="s">
        <v>24</v>
      </c>
      <c r="D15" s="60" t="s">
        <v>22</v>
      </c>
      <c r="E15" s="61"/>
    </row>
    <row r="16" spans="1:5" ht="101.25" customHeight="1">
      <c r="A16" s="56"/>
      <c r="B16" s="56"/>
      <c r="C16" s="56"/>
      <c r="D16" s="3" t="s">
        <v>23</v>
      </c>
      <c r="E16" s="4" t="s">
        <v>54</v>
      </c>
    </row>
    <row r="17" spans="1:5" ht="15">
      <c r="A17" s="10" t="s">
        <v>6</v>
      </c>
      <c r="B17" s="11">
        <f>B18+B23</f>
        <v>10738.199999999999</v>
      </c>
      <c r="C17" s="12">
        <f>B17/B17</f>
        <v>1</v>
      </c>
      <c r="D17" s="13">
        <f>B17/Лист2!B12</f>
        <v>0.7305792546026043</v>
      </c>
      <c r="E17" s="13">
        <f>B17/Лист2!G12</f>
        <v>1.0469959634172499</v>
      </c>
    </row>
    <row r="18" spans="1:5" ht="15.75">
      <c r="A18" s="14" t="s">
        <v>34</v>
      </c>
      <c r="B18" s="21">
        <f>B8</f>
        <v>9335.4</v>
      </c>
      <c r="C18" s="22">
        <f>B18/B17</f>
        <v>0.86936358048835</v>
      </c>
      <c r="D18" s="13">
        <f>B18/Лист2!B13</f>
        <v>0.7278213074494211</v>
      </c>
      <c r="E18" s="13">
        <f>B18/Лист2!G13</f>
        <v>1.0412929995984472</v>
      </c>
    </row>
    <row r="19" spans="1:5" ht="15">
      <c r="A19" s="8" t="s">
        <v>7</v>
      </c>
      <c r="B19" s="2"/>
      <c r="C19" s="6"/>
      <c r="D19" s="7"/>
      <c r="E19" s="13"/>
    </row>
    <row r="20" spans="1:5" ht="15">
      <c r="A20" s="5" t="s">
        <v>8</v>
      </c>
      <c r="B20" s="19">
        <v>5007</v>
      </c>
      <c r="C20" s="6">
        <f>B20/B17</f>
        <v>0.46627926468123154</v>
      </c>
      <c r="D20" s="7">
        <f>B20/Лист2!B15</f>
        <v>0.7399252242533509</v>
      </c>
      <c r="E20" s="13">
        <f>B20/Лист2!G15</f>
        <v>1.033393874349872</v>
      </c>
    </row>
    <row r="21" spans="1:5" ht="15">
      <c r="A21" s="5" t="s">
        <v>9</v>
      </c>
      <c r="B21" s="19">
        <v>2603.3</v>
      </c>
      <c r="C21" s="6">
        <f>B21/B17</f>
        <v>0.24243355497196928</v>
      </c>
      <c r="D21" s="7">
        <f>B21/Лист2!B16</f>
        <v>0.7229983058849669</v>
      </c>
      <c r="E21" s="13">
        <f>B21/Лист2!G16</f>
        <v>1.0632223810496222</v>
      </c>
    </row>
    <row r="22" spans="1:5" ht="30.75">
      <c r="A22" s="5" t="s">
        <v>25</v>
      </c>
      <c r="B22" s="2">
        <v>864</v>
      </c>
      <c r="C22" s="6">
        <f>B22/B17</f>
        <v>0.08046041235961335</v>
      </c>
      <c r="D22" s="7">
        <f>B22/Лист2!B17</f>
        <v>0.729976343359243</v>
      </c>
      <c r="E22" s="13">
        <f>B22/Лист2!G17</f>
        <v>1.1277901057303223</v>
      </c>
    </row>
    <row r="23" spans="1:5" ht="15.75">
      <c r="A23" s="14" t="s">
        <v>33</v>
      </c>
      <c r="B23" s="21">
        <f>B9</f>
        <v>1402.8</v>
      </c>
      <c r="C23" s="22">
        <f>B23/B17</f>
        <v>0.13063641951165</v>
      </c>
      <c r="D23" s="13">
        <f>B23/Лист2!B18</f>
        <v>0.749479083186408</v>
      </c>
      <c r="E23" s="13">
        <f>B23/Лист2!G18</f>
        <v>1.0865995352439968</v>
      </c>
    </row>
    <row r="24" spans="1:5" ht="62.25" customHeight="1">
      <c r="A24" s="58" t="s">
        <v>64</v>
      </c>
      <c r="B24" s="58"/>
      <c r="C24" s="58"/>
      <c r="D24" s="58"/>
      <c r="E24" s="58"/>
    </row>
    <row r="25" spans="1:5" ht="27" customHeight="1">
      <c r="A25" s="56" t="s">
        <v>0</v>
      </c>
      <c r="B25" s="56" t="s">
        <v>65</v>
      </c>
      <c r="C25" s="56" t="s">
        <v>1</v>
      </c>
      <c r="D25" s="15"/>
      <c r="E25" s="15"/>
    </row>
    <row r="26" spans="1:5" ht="101.25" customHeight="1">
      <c r="A26" s="56"/>
      <c r="B26" s="56"/>
      <c r="C26" s="56"/>
      <c r="D26" s="16"/>
      <c r="E26" s="17"/>
    </row>
    <row r="27" spans="1:5" ht="15">
      <c r="A27" s="10" t="s">
        <v>10</v>
      </c>
      <c r="B27" s="11">
        <f>B29+B30+B31+B32+B33</f>
        <v>32012.899999999998</v>
      </c>
      <c r="C27" s="12">
        <f>B27/B27</f>
        <v>1</v>
      </c>
      <c r="D27" s="43"/>
      <c r="E27" s="43"/>
    </row>
    <row r="28" spans="1:8" ht="15">
      <c r="A28" s="8" t="s">
        <v>11</v>
      </c>
      <c r="B28" s="2"/>
      <c r="C28" s="5"/>
      <c r="D28" s="44"/>
      <c r="E28" s="44"/>
      <c r="H28" s="38">
        <f>B12-B27</f>
        <v>-33.60000000000218</v>
      </c>
    </row>
    <row r="29" spans="1:5" ht="15">
      <c r="A29" s="5" t="s">
        <v>27</v>
      </c>
      <c r="B29" s="19">
        <v>3953.1</v>
      </c>
      <c r="C29" s="18">
        <f>B29/$B$27</f>
        <v>0.12348459527253076</v>
      </c>
      <c r="D29" s="44"/>
      <c r="E29" s="44"/>
    </row>
    <row r="30" spans="1:5" ht="15">
      <c r="A30" s="5" t="s">
        <v>12</v>
      </c>
      <c r="B30" s="19">
        <v>23877.5</v>
      </c>
      <c r="C30" s="18">
        <f>B30/$B$27</f>
        <v>0.7458711956742439</v>
      </c>
      <c r="D30" s="44"/>
      <c r="E30" s="44"/>
    </row>
    <row r="31" spans="1:5" ht="30.75">
      <c r="A31" s="5" t="s">
        <v>13</v>
      </c>
      <c r="B31" s="19">
        <v>3299.6</v>
      </c>
      <c r="C31" s="18">
        <f>B31/$B$27</f>
        <v>0.10307094952347336</v>
      </c>
      <c r="D31" s="44"/>
      <c r="E31" s="44"/>
    </row>
    <row r="32" spans="1:5" ht="15">
      <c r="A32" s="5" t="s">
        <v>14</v>
      </c>
      <c r="B32" s="19">
        <v>861</v>
      </c>
      <c r="C32" s="18">
        <f>B32/$B$27</f>
        <v>0.026895407788735167</v>
      </c>
      <c r="D32" s="45"/>
      <c r="E32" s="45"/>
    </row>
    <row r="33" spans="1:5" ht="15">
      <c r="A33" s="5" t="s">
        <v>15</v>
      </c>
      <c r="B33" s="19">
        <v>21.7</v>
      </c>
      <c r="C33" s="18">
        <f>B33/$B$27</f>
        <v>0.0006778517410169026</v>
      </c>
      <c r="D33" s="44"/>
      <c r="E33" s="44"/>
    </row>
    <row r="34" spans="1:6" ht="63.75" customHeight="1">
      <c r="A34" s="58" t="s">
        <v>67</v>
      </c>
      <c r="B34" s="58"/>
      <c r="C34" s="58"/>
      <c r="D34" s="59"/>
      <c r="E34" s="59"/>
      <c r="F34" s="25"/>
    </row>
    <row r="35" spans="1:5" ht="26.25" customHeight="1">
      <c r="A35" s="56" t="s">
        <v>0</v>
      </c>
      <c r="B35" s="56" t="s">
        <v>66</v>
      </c>
      <c r="C35" s="56" t="s">
        <v>1</v>
      </c>
      <c r="D35" s="15"/>
      <c r="E35" s="15"/>
    </row>
    <row r="36" spans="1:5" ht="53.25" customHeight="1">
      <c r="A36" s="56"/>
      <c r="B36" s="56"/>
      <c r="C36" s="56"/>
      <c r="D36" s="16"/>
      <c r="E36" s="17"/>
    </row>
    <row r="37" spans="1:8" ht="15">
      <c r="A37" s="10" t="s">
        <v>10</v>
      </c>
      <c r="B37" s="11">
        <v>32012.9</v>
      </c>
      <c r="C37" s="12">
        <f>B37/B37</f>
        <v>1</v>
      </c>
      <c r="D37" s="46"/>
      <c r="E37" s="46"/>
      <c r="F37" s="25"/>
      <c r="H37" s="25"/>
    </row>
    <row r="38" spans="1:10" ht="15">
      <c r="A38" s="5" t="s">
        <v>16</v>
      </c>
      <c r="B38" s="19">
        <v>28447.9</v>
      </c>
      <c r="C38" s="6">
        <f>B38/B37</f>
        <v>0.8886386425472231</v>
      </c>
      <c r="D38" s="46"/>
      <c r="E38" s="46"/>
      <c r="F38" s="25"/>
      <c r="H38" s="25"/>
      <c r="J38" s="25"/>
    </row>
    <row r="39" spans="1:10" ht="15">
      <c r="A39" s="8" t="s">
        <v>26</v>
      </c>
      <c r="B39" s="19"/>
      <c r="C39" s="6"/>
      <c r="D39" s="46"/>
      <c r="E39" s="46"/>
      <c r="F39" s="25"/>
      <c r="J39" s="25"/>
    </row>
    <row r="40" spans="1:5" ht="30.75">
      <c r="A40" s="8" t="s">
        <v>17</v>
      </c>
      <c r="B40" s="19">
        <v>21114.8</v>
      </c>
      <c r="C40" s="6">
        <f>B40/B37</f>
        <v>0.6595716101946403</v>
      </c>
      <c r="D40" s="46"/>
      <c r="E40" s="47"/>
    </row>
    <row r="41" spans="1:6" ht="15">
      <c r="A41" s="8" t="s">
        <v>18</v>
      </c>
      <c r="B41" s="19">
        <v>2728.2</v>
      </c>
      <c r="C41" s="6">
        <f>B41/B37</f>
        <v>0.0852218949236089</v>
      </c>
      <c r="D41" s="46"/>
      <c r="E41" s="46"/>
      <c r="F41" s="25"/>
    </row>
    <row r="42" spans="1:5" ht="30.75">
      <c r="A42" s="8" t="s">
        <v>19</v>
      </c>
      <c r="B42" s="19">
        <v>1556.5</v>
      </c>
      <c r="C42" s="6">
        <f>B42/B38</f>
        <v>0.054714056222076146</v>
      </c>
      <c r="D42" s="46"/>
      <c r="E42" s="46"/>
    </row>
    <row r="43" spans="1:8" ht="15">
      <c r="A43" s="8" t="s">
        <v>20</v>
      </c>
      <c r="B43" s="19">
        <v>1069.3</v>
      </c>
      <c r="C43" s="6">
        <f>B43/B37</f>
        <v>0.03340215975434903</v>
      </c>
      <c r="D43" s="46"/>
      <c r="E43" s="46"/>
      <c r="H43" s="25"/>
    </row>
    <row r="44" spans="1:5" ht="15">
      <c r="A44" s="5" t="s">
        <v>21</v>
      </c>
      <c r="B44" s="19">
        <v>213.5</v>
      </c>
      <c r="C44" s="6">
        <f>B44/B38</f>
        <v>0.0075049476411264094</v>
      </c>
      <c r="D44" s="46"/>
      <c r="E44" s="46"/>
    </row>
    <row r="45" spans="1:5" ht="14.25">
      <c r="A45" s="55"/>
      <c r="B45" s="1"/>
      <c r="C45" s="1"/>
      <c r="D45" s="1"/>
      <c r="E45" s="1"/>
    </row>
    <row r="46" spans="1:5" ht="61.5" customHeight="1">
      <c r="A46" s="57" t="s">
        <v>69</v>
      </c>
      <c r="B46" s="57"/>
      <c r="C46" s="57"/>
      <c r="D46" s="57"/>
      <c r="E46" s="23"/>
    </row>
    <row r="47" spans="1:5" ht="18.75">
      <c r="A47" s="26"/>
      <c r="B47" s="27"/>
      <c r="C47" s="27"/>
      <c r="D47" s="27" t="s">
        <v>30</v>
      </c>
      <c r="E47" s="24"/>
    </row>
    <row r="48" spans="1:5" ht="30.75">
      <c r="A48" s="28" t="s">
        <v>36</v>
      </c>
      <c r="B48" s="2" t="s">
        <v>28</v>
      </c>
      <c r="C48" s="2" t="s">
        <v>68</v>
      </c>
      <c r="D48" s="2" t="s">
        <v>29</v>
      </c>
      <c r="E48" s="1"/>
    </row>
    <row r="49" spans="1:5" ht="63" customHeight="1">
      <c r="A49" s="29" t="s">
        <v>35</v>
      </c>
      <c r="B49" s="30">
        <v>1361.5</v>
      </c>
      <c r="C49" s="30">
        <v>1021.3</v>
      </c>
      <c r="D49" s="31">
        <f>C49/B49*100</f>
        <v>75.01285347043701</v>
      </c>
      <c r="E49" s="1"/>
    </row>
    <row r="50" spans="1:5" ht="30.75">
      <c r="A50" s="32" t="s">
        <v>37</v>
      </c>
      <c r="B50" s="30">
        <v>366.2</v>
      </c>
      <c r="C50" s="30">
        <v>243.9</v>
      </c>
      <c r="D50" s="31">
        <f aca="true" t="shared" si="0" ref="D50:D62">C50/B50*100</f>
        <v>66.60294920808302</v>
      </c>
      <c r="E50" s="1"/>
    </row>
    <row r="51" spans="1:5" ht="46.5">
      <c r="A51" s="32" t="s">
        <v>38</v>
      </c>
      <c r="B51" s="30">
        <v>14.8</v>
      </c>
      <c r="C51" s="30">
        <v>9.3</v>
      </c>
      <c r="D51" s="31">
        <f t="shared" si="0"/>
        <v>62.83783783783784</v>
      </c>
      <c r="E51" s="1"/>
    </row>
    <row r="52" spans="1:5" ht="30.75">
      <c r="A52" s="32" t="s">
        <v>39</v>
      </c>
      <c r="B52" s="30">
        <v>3179.1</v>
      </c>
      <c r="C52" s="30">
        <v>2091.9</v>
      </c>
      <c r="D52" s="31">
        <f t="shared" si="0"/>
        <v>65.80164197414364</v>
      </c>
      <c r="E52" s="1"/>
    </row>
    <row r="53" spans="1:5" ht="33.75" customHeight="1">
      <c r="A53" s="32" t="s">
        <v>40</v>
      </c>
      <c r="B53" s="30">
        <v>10616.3</v>
      </c>
      <c r="C53" s="30">
        <v>7858.3</v>
      </c>
      <c r="D53" s="31">
        <f t="shared" si="0"/>
        <v>74.02108079085934</v>
      </c>
      <c r="E53" s="1"/>
    </row>
    <row r="54" spans="1:5" ht="46.5">
      <c r="A54" s="32" t="s">
        <v>41</v>
      </c>
      <c r="B54" s="30">
        <v>44.4</v>
      </c>
      <c r="C54" s="30">
        <v>18.9</v>
      </c>
      <c r="D54" s="31">
        <f t="shared" si="0"/>
        <v>42.567567567567565</v>
      </c>
      <c r="E54" s="1"/>
    </row>
    <row r="55" spans="1:5" ht="30.75">
      <c r="A55" s="32" t="s">
        <v>42</v>
      </c>
      <c r="B55" s="30">
        <v>16695.2</v>
      </c>
      <c r="C55" s="30">
        <v>11752</v>
      </c>
      <c r="D55" s="31">
        <f t="shared" si="0"/>
        <v>70.39148976951459</v>
      </c>
      <c r="E55" s="1"/>
    </row>
    <row r="56" spans="1:5" ht="30.75">
      <c r="A56" s="32" t="s">
        <v>43</v>
      </c>
      <c r="B56" s="30">
        <v>2235.8</v>
      </c>
      <c r="C56" s="30">
        <v>1583.3</v>
      </c>
      <c r="D56" s="31">
        <f t="shared" si="0"/>
        <v>70.8158153681009</v>
      </c>
      <c r="E56" s="1"/>
    </row>
    <row r="57" spans="1:5" ht="30.75">
      <c r="A57" s="32" t="s">
        <v>44</v>
      </c>
      <c r="B57" s="30">
        <v>795.9</v>
      </c>
      <c r="C57" s="30">
        <v>555</v>
      </c>
      <c r="D57" s="31">
        <f t="shared" si="0"/>
        <v>69.73237843950245</v>
      </c>
      <c r="E57" s="1"/>
    </row>
    <row r="58" spans="1:5" ht="30.75">
      <c r="A58" s="32" t="s">
        <v>45</v>
      </c>
      <c r="B58" s="30">
        <v>4206.3</v>
      </c>
      <c r="C58" s="30">
        <v>3081.3</v>
      </c>
      <c r="D58" s="31">
        <f t="shared" si="0"/>
        <v>73.25440410812352</v>
      </c>
      <c r="E58" s="1"/>
    </row>
    <row r="59" spans="1:5" ht="30.75">
      <c r="A59" s="32" t="s">
        <v>46</v>
      </c>
      <c r="B59" s="30">
        <v>227</v>
      </c>
      <c r="C59" s="30">
        <v>214.8</v>
      </c>
      <c r="D59" s="31">
        <f t="shared" si="0"/>
        <v>94.62555066079295</v>
      </c>
      <c r="E59" s="1"/>
    </row>
    <row r="60" spans="1:5" ht="62.25">
      <c r="A60" s="33" t="s">
        <v>47</v>
      </c>
      <c r="B60" s="30">
        <v>3</v>
      </c>
      <c r="C60" s="30">
        <v>0.5</v>
      </c>
      <c r="D60" s="31">
        <f t="shared" si="0"/>
        <v>16.666666666666664</v>
      </c>
      <c r="E60" s="1"/>
    </row>
    <row r="61" spans="1:5" ht="30.75">
      <c r="A61" s="32" t="s">
        <v>48</v>
      </c>
      <c r="B61" s="30">
        <v>447.9</v>
      </c>
      <c r="C61" s="30">
        <v>300.9</v>
      </c>
      <c r="D61" s="31">
        <f t="shared" si="0"/>
        <v>67.18017414601474</v>
      </c>
      <c r="E61" s="1"/>
    </row>
    <row r="62" spans="1:5" ht="46.5">
      <c r="A62" s="34" t="s">
        <v>49</v>
      </c>
      <c r="B62" s="30">
        <v>10.9</v>
      </c>
      <c r="C62" s="30">
        <v>9.5</v>
      </c>
      <c r="D62" s="31">
        <f t="shared" si="0"/>
        <v>87.1559633027523</v>
      </c>
      <c r="E62" s="1"/>
    </row>
    <row r="63" spans="1:5" ht="15">
      <c r="A63" s="32" t="s">
        <v>50</v>
      </c>
      <c r="B63" s="30">
        <f>SUM(B49:B62)</f>
        <v>40204.30000000001</v>
      </c>
      <c r="C63" s="30">
        <f>SUM(C49:C62)</f>
        <v>28740.899999999998</v>
      </c>
      <c r="D63" s="31">
        <f>C63/B63*100</f>
        <v>71.48712948614947</v>
      </c>
      <c r="E63" s="1"/>
    </row>
    <row r="64" spans="1:5" ht="14.25">
      <c r="A64" s="1"/>
      <c r="B64" s="1"/>
      <c r="C64" s="1"/>
      <c r="D64" s="1"/>
      <c r="E64" s="1"/>
    </row>
    <row r="65" ht="15">
      <c r="C65" s="35"/>
    </row>
  </sheetData>
  <sheetProtection/>
  <mergeCells count="21">
    <mergeCell ref="A3:E3"/>
    <mergeCell ref="A6:A7"/>
    <mergeCell ref="B6:B7"/>
    <mergeCell ref="C6:C7"/>
    <mergeCell ref="D6:E6"/>
    <mergeCell ref="A13:E13"/>
    <mergeCell ref="A14:E14"/>
    <mergeCell ref="A24:E24"/>
    <mergeCell ref="A25:A26"/>
    <mergeCell ref="A5:E5"/>
    <mergeCell ref="A15:A16"/>
    <mergeCell ref="B15:B16"/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3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22.28125" style="36" customWidth="1"/>
    <col min="2" max="2" width="14.28125" style="36" customWidth="1"/>
    <col min="3" max="3" width="12.28125" style="36" customWidth="1"/>
    <col min="4" max="5" width="14.421875" style="36" customWidth="1"/>
    <col min="6" max="7" width="12.57421875" style="36" customWidth="1"/>
    <col min="8" max="8" width="13.140625" style="36" customWidth="1"/>
    <col min="9" max="13" width="8.8515625" style="36" customWidth="1"/>
    <col min="14" max="14" width="14.140625" style="36" customWidth="1"/>
    <col min="15" max="15" width="11.7109375" style="36" customWidth="1"/>
    <col min="16" max="16" width="14.00390625" style="36" customWidth="1"/>
    <col min="17" max="17" width="12.57421875" style="36" customWidth="1"/>
    <col min="18" max="18" width="13.7109375" style="36" customWidth="1"/>
    <col min="19" max="16384" width="8.8515625" style="36" customWidth="1"/>
  </cols>
  <sheetData>
    <row r="3" spans="2:7" ht="132">
      <c r="B3" s="48" t="s">
        <v>23</v>
      </c>
      <c r="C3" s="49" t="s">
        <v>31</v>
      </c>
      <c r="E3" s="49" t="s">
        <v>51</v>
      </c>
      <c r="G3" s="49" t="s">
        <v>52</v>
      </c>
    </row>
    <row r="4" spans="1:12" ht="15">
      <c r="A4" s="50" t="s">
        <v>2</v>
      </c>
      <c r="B4" s="39">
        <v>12826.5</v>
      </c>
      <c r="C4" s="39">
        <v>2862.9</v>
      </c>
      <c r="D4" s="39">
        <v>3268.9</v>
      </c>
      <c r="E4" s="39">
        <f>C4+D4</f>
        <v>6131.8</v>
      </c>
      <c r="F4" s="39">
        <v>2833.4</v>
      </c>
      <c r="G4" s="39">
        <f>E4+F4</f>
        <v>8965.2</v>
      </c>
      <c r="H4" s="39">
        <v>3861.3</v>
      </c>
      <c r="J4" s="37">
        <f>C4+D4+F4+H4</f>
        <v>12826.5</v>
      </c>
      <c r="K4" s="39"/>
      <c r="L4" s="39"/>
    </row>
    <row r="5" spans="1:12" ht="15">
      <c r="A5" s="50" t="s">
        <v>3</v>
      </c>
      <c r="B5" s="39">
        <v>1871.7</v>
      </c>
      <c r="C5" s="39">
        <v>460.5</v>
      </c>
      <c r="D5" s="39">
        <v>458.9</v>
      </c>
      <c r="E5" s="39">
        <f aca="true" t="shared" si="0" ref="E5:E18">C5+D5</f>
        <v>919.4</v>
      </c>
      <c r="F5" s="39">
        <v>371.6</v>
      </c>
      <c r="G5" s="39">
        <f aca="true" t="shared" si="1" ref="G5:G18">E5+F5</f>
        <v>1291</v>
      </c>
      <c r="H5" s="39">
        <v>580.7</v>
      </c>
      <c r="J5" s="37">
        <f>C5+D5+F5+H5</f>
        <v>1871.7</v>
      </c>
      <c r="K5" s="39"/>
      <c r="L5" s="39"/>
    </row>
    <row r="6" spans="1:12" ht="30.75">
      <c r="A6" s="50" t="s">
        <v>4</v>
      </c>
      <c r="B6" s="39">
        <v>29794.9</v>
      </c>
      <c r="C6" s="39">
        <v>6427.9</v>
      </c>
      <c r="D6" s="39">
        <v>7795.8</v>
      </c>
      <c r="E6" s="39">
        <f t="shared" si="0"/>
        <v>14223.7</v>
      </c>
      <c r="F6" s="39">
        <v>6834.4</v>
      </c>
      <c r="G6" s="39">
        <f t="shared" si="1"/>
        <v>21058.1</v>
      </c>
      <c r="H6" s="39">
        <v>8736.8</v>
      </c>
      <c r="J6" s="37">
        <f>C6+D6+F6+H6</f>
        <v>29794.899999999998</v>
      </c>
      <c r="K6" s="39">
        <f>C7+D7+F7+H7</f>
        <v>28477.2</v>
      </c>
      <c r="L6" s="39"/>
    </row>
    <row r="7" spans="1:11" ht="15">
      <c r="A7" s="51" t="s">
        <v>55</v>
      </c>
      <c r="B7" s="39">
        <v>28477.2</v>
      </c>
      <c r="C7" s="39">
        <v>5980.2</v>
      </c>
      <c r="D7" s="39">
        <v>7404.1</v>
      </c>
      <c r="E7" s="39">
        <f t="shared" si="0"/>
        <v>13384.3</v>
      </c>
      <c r="F7" s="39">
        <v>6549.7</v>
      </c>
      <c r="G7" s="39">
        <f t="shared" si="1"/>
        <v>19934</v>
      </c>
      <c r="H7" s="39">
        <v>8543.2</v>
      </c>
      <c r="J7" s="36">
        <f>B7/B8</f>
        <v>0.6400348817347371</v>
      </c>
      <c r="K7" s="39">
        <f>C8+D8+F8+H8</f>
        <v>44493.2</v>
      </c>
    </row>
    <row r="8" spans="1:18" ht="15">
      <c r="A8" s="52" t="s">
        <v>5</v>
      </c>
      <c r="B8" s="40">
        <v>44493.2</v>
      </c>
      <c r="C8" s="40">
        <v>9751.4</v>
      </c>
      <c r="D8" s="40">
        <v>11523.6</v>
      </c>
      <c r="E8" s="39">
        <f t="shared" si="0"/>
        <v>21275</v>
      </c>
      <c r="F8" s="40">
        <v>10039.4</v>
      </c>
      <c r="G8" s="39">
        <f t="shared" si="1"/>
        <v>31314.4</v>
      </c>
      <c r="H8" s="40">
        <v>13178.8</v>
      </c>
      <c r="J8" s="37"/>
      <c r="K8" s="39"/>
      <c r="L8" s="37"/>
      <c r="N8" s="40"/>
      <c r="O8" s="40"/>
      <c r="P8" s="40"/>
      <c r="Q8" s="40"/>
      <c r="R8" s="40"/>
    </row>
    <row r="9" spans="5:7" ht="14.25">
      <c r="E9" s="39"/>
      <c r="G9" s="39"/>
    </row>
    <row r="10" spans="5:10" ht="14.25">
      <c r="E10" s="39"/>
      <c r="G10" s="39"/>
      <c r="J10" s="37"/>
    </row>
    <row r="11" spans="2:8" ht="14.25">
      <c r="B11" s="37"/>
      <c r="C11" s="37"/>
      <c r="D11" s="37"/>
      <c r="E11" s="39"/>
      <c r="F11" s="37"/>
      <c r="G11" s="39"/>
      <c r="H11" s="37"/>
    </row>
    <row r="12" spans="1:8" ht="30.75">
      <c r="A12" s="52" t="s">
        <v>6</v>
      </c>
      <c r="B12" s="37">
        <f>B13+B18</f>
        <v>14698.2</v>
      </c>
      <c r="C12" s="37">
        <f>C13+C18</f>
        <v>3323.4</v>
      </c>
      <c r="D12" s="37">
        <f>D13+D18</f>
        <v>3727.8</v>
      </c>
      <c r="E12" s="39">
        <f t="shared" si="0"/>
        <v>7051.200000000001</v>
      </c>
      <c r="F12" s="37">
        <f>F13+F18</f>
        <v>3205</v>
      </c>
      <c r="G12" s="39">
        <f t="shared" si="1"/>
        <v>10256.2</v>
      </c>
      <c r="H12" s="37">
        <f>H13+H18</f>
        <v>4442</v>
      </c>
    </row>
    <row r="13" spans="1:8" ht="15.75">
      <c r="A13" s="53" t="s">
        <v>56</v>
      </c>
      <c r="B13" s="39">
        <f>B4</f>
        <v>12826.5</v>
      </c>
      <c r="C13" s="39">
        <f>C4</f>
        <v>2862.9</v>
      </c>
      <c r="D13" s="39">
        <f>D4</f>
        <v>3268.9</v>
      </c>
      <c r="E13" s="39">
        <f t="shared" si="0"/>
        <v>6131.8</v>
      </c>
      <c r="F13" s="39">
        <f>F4</f>
        <v>2833.4</v>
      </c>
      <c r="G13" s="39">
        <f t="shared" si="1"/>
        <v>8965.2</v>
      </c>
      <c r="H13" s="39">
        <f>H4</f>
        <v>3861.3</v>
      </c>
    </row>
    <row r="14" spans="1:7" ht="15">
      <c r="A14" s="51" t="s">
        <v>7</v>
      </c>
      <c r="E14" s="39"/>
      <c r="G14" s="39">
        <f t="shared" si="1"/>
        <v>0</v>
      </c>
    </row>
    <row r="15" spans="1:10" ht="30.75">
      <c r="A15" s="50" t="s">
        <v>8</v>
      </c>
      <c r="B15" s="39">
        <v>6766.9</v>
      </c>
      <c r="C15" s="39">
        <v>1582.1</v>
      </c>
      <c r="D15" s="39">
        <v>1805.1</v>
      </c>
      <c r="E15" s="39">
        <f t="shared" si="0"/>
        <v>3387.2</v>
      </c>
      <c r="F15" s="39">
        <v>1458</v>
      </c>
      <c r="G15" s="39">
        <f t="shared" si="1"/>
        <v>4845.2</v>
      </c>
      <c r="H15" s="39">
        <v>1921.7</v>
      </c>
      <c r="I15" s="37">
        <f>SUM(C15:H15)</f>
        <v>14999.3</v>
      </c>
      <c r="J15" s="37"/>
    </row>
    <row r="16" spans="1:10" ht="33" customHeight="1">
      <c r="A16" s="50" t="s">
        <v>9</v>
      </c>
      <c r="B16" s="54">
        <v>3600.7</v>
      </c>
      <c r="C16" s="54">
        <v>764.2</v>
      </c>
      <c r="D16" s="54">
        <v>936.2</v>
      </c>
      <c r="E16" s="39">
        <f t="shared" si="0"/>
        <v>1700.4</v>
      </c>
      <c r="F16" s="54">
        <v>748.1</v>
      </c>
      <c r="G16" s="39">
        <f t="shared" si="1"/>
        <v>2448.5</v>
      </c>
      <c r="H16" s="54">
        <v>1152.2</v>
      </c>
      <c r="I16" s="37">
        <f>SUM(C16:H16)</f>
        <v>7749.6</v>
      </c>
      <c r="J16" s="37"/>
    </row>
    <row r="17" spans="1:10" ht="62.25">
      <c r="A17" s="50" t="s">
        <v>25</v>
      </c>
      <c r="B17" s="39">
        <v>1183.6</v>
      </c>
      <c r="C17" s="39">
        <v>228.8</v>
      </c>
      <c r="D17" s="39">
        <v>244</v>
      </c>
      <c r="E17" s="39">
        <f t="shared" si="0"/>
        <v>472.8</v>
      </c>
      <c r="F17" s="39">
        <v>293.3</v>
      </c>
      <c r="G17" s="39">
        <f t="shared" si="1"/>
        <v>766.1</v>
      </c>
      <c r="H17" s="39">
        <v>417.5</v>
      </c>
      <c r="I17" s="37">
        <f>SUM(C17:H17)</f>
        <v>2422.5</v>
      </c>
      <c r="J17" s="37"/>
    </row>
    <row r="18" spans="1:8" ht="15.75">
      <c r="A18" s="53" t="s">
        <v>57</v>
      </c>
      <c r="B18" s="39">
        <f>B5</f>
        <v>1871.7</v>
      </c>
      <c r="C18" s="39">
        <f>C5</f>
        <v>460.5</v>
      </c>
      <c r="D18" s="39">
        <f>D5</f>
        <v>458.9</v>
      </c>
      <c r="E18" s="39">
        <f t="shared" si="0"/>
        <v>919.4</v>
      </c>
      <c r="F18" s="39">
        <f>F5</f>
        <v>371.6</v>
      </c>
      <c r="G18" s="39">
        <f t="shared" si="1"/>
        <v>1291</v>
      </c>
      <c r="H18" s="39">
        <f>H5</f>
        <v>580.7</v>
      </c>
    </row>
    <row r="19" spans="1:8" ht="14.25">
      <c r="A19" s="41"/>
      <c r="B19" s="41"/>
      <c r="C19" s="41"/>
      <c r="D19" s="41"/>
      <c r="E19" s="41"/>
      <c r="F19" s="41"/>
      <c r="G19" s="41"/>
      <c r="H19" s="41"/>
    </row>
    <row r="20" spans="1:8" ht="14.25">
      <c r="A20" s="41"/>
      <c r="B20" s="41"/>
      <c r="C20" s="41"/>
      <c r="D20" s="41"/>
      <c r="E20" s="41"/>
      <c r="F20" s="41"/>
      <c r="G20" s="41"/>
      <c r="H20" s="41"/>
    </row>
    <row r="21" spans="1:8" ht="14.25">
      <c r="A21" s="41"/>
      <c r="B21" s="41"/>
      <c r="C21" s="41"/>
      <c r="D21" s="41"/>
      <c r="E21" s="41"/>
      <c r="F21" s="41"/>
      <c r="G21" s="41"/>
      <c r="H21" s="41"/>
    </row>
    <row r="22" spans="1:8" ht="14.25">
      <c r="A22" s="41"/>
      <c r="B22" s="41"/>
      <c r="C22" s="41"/>
      <c r="D22" s="41"/>
      <c r="E22" s="41"/>
      <c r="F22" s="41"/>
      <c r="G22" s="41"/>
      <c r="H22" s="41"/>
    </row>
    <row r="23" spans="1:8" ht="14.25">
      <c r="A23" s="41"/>
      <c r="B23" s="41"/>
      <c r="C23" s="41"/>
      <c r="D23" s="41"/>
      <c r="E23" s="41"/>
      <c r="F23" s="41"/>
      <c r="G23" s="41"/>
      <c r="H23" s="41"/>
    </row>
    <row r="24" spans="1:8" ht="14.25">
      <c r="A24" s="41"/>
      <c r="B24" s="41"/>
      <c r="C24" s="41"/>
      <c r="D24" s="41"/>
      <c r="E24" s="41"/>
      <c r="F24" s="41"/>
      <c r="G24" s="41"/>
      <c r="H24" s="41"/>
    </row>
    <row r="25" spans="1:8" ht="14.25">
      <c r="A25" s="41"/>
      <c r="B25" s="41"/>
      <c r="C25" s="41"/>
      <c r="D25" s="41"/>
      <c r="E25" s="41"/>
      <c r="F25" s="41"/>
      <c r="G25" s="41"/>
      <c r="H25" s="41"/>
    </row>
    <row r="26" spans="1:8" ht="14.25">
      <c r="A26" s="41"/>
      <c r="B26" s="41"/>
      <c r="C26" s="41"/>
      <c r="D26" s="41"/>
      <c r="E26" s="41"/>
      <c r="F26" s="41"/>
      <c r="G26" s="41"/>
      <c r="H26" s="41"/>
    </row>
    <row r="27" spans="1:8" ht="14.25">
      <c r="A27" s="41"/>
      <c r="B27" s="41"/>
      <c r="C27" s="41"/>
      <c r="D27" s="41"/>
      <c r="E27" s="41"/>
      <c r="F27" s="41"/>
      <c r="G27" s="41"/>
      <c r="H27" s="41"/>
    </row>
    <row r="28" spans="1:8" ht="14.25">
      <c r="A28" s="41"/>
      <c r="B28" s="41"/>
      <c r="C28" s="41"/>
      <c r="D28" s="41"/>
      <c r="E28" s="41"/>
      <c r="F28" s="41"/>
      <c r="G28" s="41"/>
      <c r="H28" s="41"/>
    </row>
    <row r="29" spans="1:8" ht="14.25">
      <c r="A29" s="41"/>
      <c r="B29" s="41"/>
      <c r="C29" s="41"/>
      <c r="D29" s="41"/>
      <c r="E29" s="41"/>
      <c r="F29" s="41"/>
      <c r="G29" s="41"/>
      <c r="H29" s="41"/>
    </row>
    <row r="30" spans="1:8" ht="14.25">
      <c r="A30" s="41"/>
      <c r="B30" s="41"/>
      <c r="C30" s="41"/>
      <c r="D30" s="41"/>
      <c r="E30" s="41"/>
      <c r="F30" s="41"/>
      <c r="G30" s="41"/>
      <c r="H30" s="41"/>
    </row>
    <row r="31" spans="1:8" ht="14.25">
      <c r="A31" s="41"/>
      <c r="B31" s="41"/>
      <c r="C31" s="41"/>
      <c r="D31" s="41"/>
      <c r="E31" s="41"/>
      <c r="F31" s="41"/>
      <c r="G31" s="41"/>
      <c r="H31" s="41"/>
    </row>
    <row r="32" spans="1:8" ht="14.25">
      <c r="A32" s="41"/>
      <c r="B32" s="41"/>
      <c r="C32" s="41"/>
      <c r="D32" s="41"/>
      <c r="E32" s="41"/>
      <c r="F32" s="41"/>
      <c r="G32" s="41"/>
      <c r="H32" s="41"/>
    </row>
    <row r="33" spans="1:8" ht="14.25">
      <c r="A33" s="41"/>
      <c r="B33" s="41"/>
      <c r="C33" s="41"/>
      <c r="D33" s="41"/>
      <c r="E33" s="41"/>
      <c r="F33" s="41"/>
      <c r="G33" s="41"/>
      <c r="H33" s="41"/>
    </row>
    <row r="34" spans="1:8" ht="14.25">
      <c r="A34" s="41"/>
      <c r="B34" s="41"/>
      <c r="C34" s="41"/>
      <c r="D34" s="41"/>
      <c r="E34" s="41"/>
      <c r="F34" s="41"/>
      <c r="G34" s="41"/>
      <c r="H34" s="41"/>
    </row>
    <row r="35" spans="1:8" ht="14.25">
      <c r="A35" s="41"/>
      <c r="B35" s="41"/>
      <c r="C35" s="41"/>
      <c r="D35" s="41"/>
      <c r="E35" s="41"/>
      <c r="F35" s="41"/>
      <c r="G35" s="41"/>
      <c r="H35" s="41"/>
    </row>
    <row r="36" spans="1:8" ht="14.25">
      <c r="A36" s="41"/>
      <c r="B36" s="41"/>
      <c r="C36" s="41"/>
      <c r="D36" s="41"/>
      <c r="E36" s="41"/>
      <c r="F36" s="41"/>
      <c r="G36" s="41"/>
      <c r="H36" s="41"/>
    </row>
    <row r="37" spans="1:8" ht="14.25">
      <c r="A37" s="41"/>
      <c r="B37" s="41"/>
      <c r="C37" s="41"/>
      <c r="D37" s="41"/>
      <c r="E37" s="41"/>
      <c r="F37" s="41"/>
      <c r="G37" s="41"/>
      <c r="H37" s="41"/>
    </row>
    <row r="38" spans="1:8" ht="14.25">
      <c r="A38" s="41"/>
      <c r="B38" s="41"/>
      <c r="C38" s="41"/>
      <c r="D38" s="41"/>
      <c r="E38" s="41"/>
      <c r="F38" s="41"/>
      <c r="G38" s="41"/>
      <c r="H38" s="41"/>
    </row>
    <row r="39" spans="1:8" ht="14.25">
      <c r="A39" s="41"/>
      <c r="B39" s="41"/>
      <c r="C39" s="41"/>
      <c r="D39" s="41"/>
      <c r="E39" s="41"/>
      <c r="F39" s="41"/>
      <c r="G39" s="41"/>
      <c r="H39" s="4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Шапырь Людмила Сергеевна</cp:lastModifiedBy>
  <cp:lastPrinted>2022-10-04T08:00:35Z</cp:lastPrinted>
  <dcterms:created xsi:type="dcterms:W3CDTF">2018-03-27T13:00:42Z</dcterms:created>
  <dcterms:modified xsi:type="dcterms:W3CDTF">2022-10-04T08:00:58Z</dcterms:modified>
  <cp:category/>
  <cp:version/>
  <cp:contentType/>
  <cp:contentStatus/>
</cp:coreProperties>
</file>