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060" windowHeight="11145" activeTab="0"/>
  </bookViews>
  <sheets>
    <sheet name="Отчет" sheetId="1" r:id="rId1"/>
    <sheet name="Лист2" sheetId="2" r:id="rId2"/>
    <sheet name="Лист3" sheetId="3" r:id="rId3"/>
  </sheets>
  <definedNames>
    <definedName name="_xlnm.Print_Area" localSheetId="0">'Отчет'!$A$1:$F$97</definedName>
  </definedNames>
  <calcPr fullCalcOnLoad="1"/>
</workbook>
</file>

<file path=xl/sharedStrings.xml><?xml version="1.0" encoding="utf-8"?>
<sst xmlns="http://schemas.openxmlformats.org/spreadsheetml/2006/main" count="168" uniqueCount="93">
  <si>
    <t>7.Проведение работ по благоустройству населенных пунктов:</t>
  </si>
  <si>
    <t>2016-2020</t>
  </si>
  <si>
    <t>районный бюджет</t>
  </si>
  <si>
    <t>бюджеты сельских советов</t>
  </si>
  <si>
    <t>в том числе по бюджетам сельских советов:</t>
  </si>
  <si>
    <t>Долговичский</t>
  </si>
  <si>
    <t>Красногорский</t>
  </si>
  <si>
    <t>Копачевский</t>
  </si>
  <si>
    <t>Мазоловский</t>
  </si>
  <si>
    <t>Мушинский</t>
  </si>
  <si>
    <t>Сапрыновичский</t>
  </si>
  <si>
    <t>Подсолтовский</t>
  </si>
  <si>
    <t>Ракшинский</t>
  </si>
  <si>
    <t>Селецкий</t>
  </si>
  <si>
    <t>Ходосовский</t>
  </si>
  <si>
    <t>ВСЕГО по пункту 7</t>
  </si>
  <si>
    <t>4.Внедрение на всей территории Республики Беларусь единой информационной системы расчетов за потребленные населением ЖКУ и другие услуги.</t>
  </si>
  <si>
    <t>6.Обеспечение выполнения социальных стандартов в области ЖКХ.</t>
  </si>
  <si>
    <t>2016-2018</t>
  </si>
  <si>
    <t>9. Совершенствование работы с населением, расширение перечня используемых средств коммуникаций с населением.</t>
  </si>
  <si>
    <t>Итого по задаче 2</t>
  </si>
  <si>
    <t>11. Предоставление населению льгот по оплате ЖКУ.</t>
  </si>
  <si>
    <t>12.Предоставление населению безналичных жилищных субсидий.</t>
  </si>
  <si>
    <t>Итого по задаче 3</t>
  </si>
  <si>
    <t>Подпрограмма 1 «Обеспечение качества и доступности услуг»</t>
  </si>
  <si>
    <t xml:space="preserve">Задача 1.Оптимизация затрат по оказываемым жилищно-коммунальным услугам </t>
  </si>
  <si>
    <t>1.Осуществление организациями жилищно-коммунального хозяйства (далее-ЖКХ) деятельности, не связанной с оказанием и (или) предоставлением населению жилищно-коммунальных услуг (далее-ЖКУ), на основании договорных отношений и на возмездной основе.</t>
  </si>
  <si>
    <t>2. Создание служб заказчиков и подрядчиков ЖКУ.</t>
  </si>
  <si>
    <t>Итого по задаче 1</t>
  </si>
  <si>
    <t>Задача 2.Повышение качества предоставляемых ЖКУ</t>
  </si>
  <si>
    <t>Задача 3.Обеспечение доступности ЖКУ</t>
  </si>
  <si>
    <t>Итого по подпрограмме 1</t>
  </si>
  <si>
    <t>Всего по подпрограмме 1</t>
  </si>
  <si>
    <t>Источники финансирования</t>
  </si>
  <si>
    <t>Подпрограмма 2 «Модернизация и повышение эффективности теплоснабжения»</t>
  </si>
  <si>
    <t>Задача 1. Сбалансированное развитие и модернизация теплоисточников и тепловых сетей путем внедрения передовых технологий и вывода из эксплуатации физически и морально устаревшего энергетического оборудования</t>
  </si>
  <si>
    <t>средства предприятия</t>
  </si>
  <si>
    <t>Итого:</t>
  </si>
  <si>
    <t>Всего по задаче 1</t>
  </si>
  <si>
    <t>районный бюджеты</t>
  </si>
  <si>
    <t>Итого по подпрограмме 2</t>
  </si>
  <si>
    <t>Всего по подпрограмме 2</t>
  </si>
  <si>
    <t>Задача. Восстановление технических и потребительских качеств, сохранение эксплуатационной надежности жилищного фонда</t>
  </si>
  <si>
    <t>19.Оптимизация затрат на проведение ремонтно-строительных работ.</t>
  </si>
  <si>
    <t>22. Привлечение средств населения для финансирования работ по ремонту жилых домов, проведению мероприятий по их модернизации.</t>
  </si>
  <si>
    <t>23.Капитальный ремонт жилищного фонда.</t>
  </si>
  <si>
    <t>платежи населения</t>
  </si>
  <si>
    <t>Итого</t>
  </si>
  <si>
    <t>24.Предотвращение интенсивного износа конструктивных элементов и инженерных систем жилых домов за счет текущего ремонта.</t>
  </si>
  <si>
    <t>Итого по подпрограмме 3</t>
  </si>
  <si>
    <t>Всего по подпрограмме 3</t>
  </si>
  <si>
    <t>Подпрограмма 5 «Чистая вода»</t>
  </si>
  <si>
    <t>Задача. Улучшение качества питьевого водоснабжения</t>
  </si>
  <si>
    <t>республиканский бюджет</t>
  </si>
  <si>
    <t>кредитные средства</t>
  </si>
  <si>
    <t>Итого по подпрограмме 5</t>
  </si>
  <si>
    <t>Подпрограмма 6 «Обращение с коммунальными отходами и использование вторичных материальных ресурсов»</t>
  </si>
  <si>
    <t>Задача. Минимизация объема захоронения твердых коммунальных отходов с обеспечением в 2020 году доли их использования не менее 25 процентов от объема образования</t>
  </si>
  <si>
    <t>26.Совершенствование систем обращения с коммунальными отходами и раздельного сбора твердых коммунальных отходов, проведение информационно-разъяснительной работы с населением в области раздельного сбора твердых коммунальных отходов.</t>
  </si>
  <si>
    <t>27. Создание площадок для компостирования органической части твердых коммунальных отходов.</t>
  </si>
  <si>
    <t>2017-2018</t>
  </si>
  <si>
    <t>Итого по задаче</t>
  </si>
  <si>
    <t>Итого по подпрограмме 6</t>
  </si>
  <si>
    <t>Задача 1.Обеспечение сбалансированного спроса и предложения бытовых услуг</t>
  </si>
  <si>
    <t>Задача 2.Содействие повышению качества бытовых услуг и их разнообразию</t>
  </si>
  <si>
    <t>30.Приобретение сырья, материалов и комплектующих для собственного производства работ и услуг.</t>
  </si>
  <si>
    <t>Итого по Государственной программе</t>
  </si>
  <si>
    <t>Всего по Государственной программе</t>
  </si>
  <si>
    <t>Срок выполнения мероприятия, годы</t>
  </si>
  <si>
    <t>Всего по задаче 2</t>
  </si>
  <si>
    <t>Итого по подпрограмме 8</t>
  </si>
  <si>
    <t>Подпрограмма 3 «Ремонт жилищного фонда»</t>
  </si>
  <si>
    <t>Подпрограмма 8 «Качество и доступность бытовых услуг»</t>
  </si>
  <si>
    <t>Наименование мероприятий.                                   Заказчики</t>
  </si>
  <si>
    <t>3.Возмещение расходов организаций, осуществляющих эксплуатацию жилищного фонда и (или) предоставляющих ЖКУ, связанных с регистрацией граждан по месту жительства и месту пребывания.</t>
  </si>
  <si>
    <t>5.Проведение организациями ЖКХ капитального ремонта, реконструкции, модернизации сетей водоснабжения и канализации, а так же сооружений на них.</t>
  </si>
  <si>
    <t>8.Оснащение находящихся на обслуживании организаций ЖКХ тепловых узлов, центральных и индивидуальных тепловых пунктов многоквартирных жилых домов, объектов тепло- и водоснабжения, водоотведения (канализации), наружного освещения системами автоматизации и диспетчеризации.</t>
  </si>
  <si>
    <t>10.Предоставление субсидий на возмещение части затрат по оказываемым населению ЖКУ.</t>
  </si>
  <si>
    <t>13.Возмещение расходов организаций, осуществляющих начисление платы за ЖКУ и платы за пользование жилым помещением, связанных с выполнением функций по предоставлению безналичных жилищных субсидий.</t>
  </si>
  <si>
    <t>13.Замена тепловых сетей, находящихся в хозяйственном ведении организаций ЖКХ.</t>
  </si>
  <si>
    <t>14.Модернизация (реконструкция) газовых котельных, находящихся в хозяйственном ведении организаций ЖКХ, в том числе их перевод в автоматический режим работы.</t>
  </si>
  <si>
    <t>15. Модернизация (реконструкция) котельных на местных видах топлива, находящихся в хозяйственном ведении организаций ЖКХ, с установкой более эффективного котельного оборудования.</t>
  </si>
  <si>
    <t>16. Оптимизация схем теплоснабжения населенных пунктов с ликвидацией неэффективных котельных, в том числе перевод эксплуатируемого жилищного фонда граждан с централизованного теплоснабжения и горячего водоснабжения на индивидуальное</t>
  </si>
  <si>
    <t>17. Модернизация (реконструкция) котельных, находящихся в хозяйственном ведении организаций ЖКХ, с переводом на использование электроэнергии для отопления и горячего водоснабжения потребителей.</t>
  </si>
  <si>
    <t>20.Сокращение сроков и совершенствование технологии выполнения работ.</t>
  </si>
  <si>
    <t>21. Планомерное увеличение доли платежей граждан в объеме финансирования работ по ремонту объектов жилищного фонда.</t>
  </si>
  <si>
    <r>
      <t>25</t>
    </r>
    <r>
      <rPr>
        <sz val="13"/>
        <color indexed="8"/>
        <rFont val="Times New Roman"/>
        <family val="1"/>
      </rPr>
      <t>. Строительство станций обезжелезивания, подвоз потребителям питьевой воды.</t>
    </r>
  </si>
  <si>
    <t>28. Увеличение количества объектов бытового обслуживания в районных центрах и сельской местности.</t>
  </si>
  <si>
    <t>29.Техническое переоснащение организаций за счет обновления производственных мощностей, приобретения и ремонта автотранспорта и тракторов, навесного оборудования, запасных частей.</t>
  </si>
  <si>
    <t>Отчет о финансировании регионального комплекса мероприятий по реализации в Мстиславском районе Государственной программы «Комфортное жилье и благоприятная  среда» на 2016 – 2020 годы»</t>
  </si>
  <si>
    <t>Уточненный план на 2018</t>
  </si>
  <si>
    <t>% от уточненного плана 2018 г.</t>
  </si>
  <si>
    <t>Кассовые расходы на 8.11.2018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</si>
</sst>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.0000"/>
  </numFmts>
  <fonts count="47">
    <font>
      <sz val="15"/>
      <color theme="1"/>
      <name val="Times New Roman"/>
      <family val="2"/>
    </font>
    <font>
      <sz val="15"/>
      <color indexed="8"/>
      <name val="Times New Roman"/>
      <family val="2"/>
    </font>
    <font>
      <sz val="13"/>
      <color indexed="8"/>
      <name val="Times New Roman"/>
      <family val="1"/>
    </font>
    <font>
      <sz val="15"/>
      <color indexed="9"/>
      <name val="Times New Roman"/>
      <family val="2"/>
    </font>
    <font>
      <sz val="15"/>
      <color indexed="62"/>
      <name val="Times New Roman"/>
      <family val="2"/>
    </font>
    <font>
      <b/>
      <sz val="15"/>
      <color indexed="63"/>
      <name val="Times New Roman"/>
      <family val="2"/>
    </font>
    <font>
      <b/>
      <sz val="15"/>
      <color indexed="52"/>
      <name val="Times New Roman"/>
      <family val="2"/>
    </font>
    <font>
      <u val="single"/>
      <sz val="15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indexed="8"/>
      <name val="Times New Roman"/>
      <family val="2"/>
    </font>
    <font>
      <b/>
      <sz val="15"/>
      <color indexed="9"/>
      <name val="Times New Roman"/>
      <family val="2"/>
    </font>
    <font>
      <b/>
      <sz val="18"/>
      <color indexed="56"/>
      <name val="Cambria"/>
      <family val="2"/>
    </font>
    <font>
      <sz val="15"/>
      <color indexed="60"/>
      <name val="Times New Roman"/>
      <family val="2"/>
    </font>
    <font>
      <u val="single"/>
      <sz val="15"/>
      <color indexed="20"/>
      <name val="Times New Roman"/>
      <family val="2"/>
    </font>
    <font>
      <sz val="15"/>
      <color indexed="20"/>
      <name val="Times New Roman"/>
      <family val="2"/>
    </font>
    <font>
      <i/>
      <sz val="15"/>
      <color indexed="23"/>
      <name val="Times New Roman"/>
      <family val="2"/>
    </font>
    <font>
      <sz val="15"/>
      <color indexed="52"/>
      <name val="Times New Roman"/>
      <family val="2"/>
    </font>
    <font>
      <sz val="15"/>
      <color indexed="10"/>
      <name val="Times New Roman"/>
      <family val="2"/>
    </font>
    <font>
      <sz val="15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color theme="0"/>
      <name val="Times New Roman"/>
      <family val="2"/>
    </font>
    <font>
      <sz val="15"/>
      <color rgb="FF3F3F76"/>
      <name val="Times New Roman"/>
      <family val="2"/>
    </font>
    <font>
      <b/>
      <sz val="15"/>
      <color rgb="FF3F3F3F"/>
      <name val="Times New Roman"/>
      <family val="2"/>
    </font>
    <font>
      <b/>
      <sz val="15"/>
      <color rgb="FFFA7D00"/>
      <name val="Times New Roman"/>
      <family val="2"/>
    </font>
    <font>
      <u val="single"/>
      <sz val="15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5"/>
      <color theme="1"/>
      <name val="Times New Roman"/>
      <family val="2"/>
    </font>
    <font>
      <b/>
      <sz val="15"/>
      <color theme="0"/>
      <name val="Times New Roman"/>
      <family val="2"/>
    </font>
    <font>
      <b/>
      <sz val="18"/>
      <color theme="3"/>
      <name val="Cambria"/>
      <family val="2"/>
    </font>
    <font>
      <sz val="15"/>
      <color rgb="FF9C6500"/>
      <name val="Times New Roman"/>
      <family val="2"/>
    </font>
    <font>
      <u val="single"/>
      <sz val="15"/>
      <color theme="11"/>
      <name val="Times New Roman"/>
      <family val="2"/>
    </font>
    <font>
      <sz val="15"/>
      <color rgb="FF9C0006"/>
      <name val="Times New Roman"/>
      <family val="2"/>
    </font>
    <font>
      <i/>
      <sz val="15"/>
      <color rgb="FF7F7F7F"/>
      <name val="Times New Roman"/>
      <family val="2"/>
    </font>
    <font>
      <sz val="15"/>
      <color rgb="FFFA7D00"/>
      <name val="Times New Roman"/>
      <family val="2"/>
    </font>
    <font>
      <sz val="15"/>
      <color rgb="FFFF0000"/>
      <name val="Times New Roman"/>
      <family val="2"/>
    </font>
    <font>
      <sz val="15"/>
      <color rgb="FF006100"/>
      <name val="Times New Roman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justify" vertical="center" wrapText="1"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justify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77" fontId="41" fillId="0" borderId="0" xfId="0" applyNumberFormat="1" applyFont="1" applyFill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 vertical="center"/>
    </xf>
    <xf numFmtId="2" fontId="46" fillId="33" borderId="10" xfId="0" applyNumberFormat="1" applyFont="1" applyFill="1" applyBorder="1" applyAlignment="1">
      <alignment horizontal="center" vertical="center" wrapText="1"/>
    </xf>
    <xf numFmtId="2" fontId="44" fillId="33" borderId="10" xfId="0" applyNumberFormat="1" applyFont="1" applyFill="1" applyBorder="1" applyAlignment="1">
      <alignment horizontal="center" vertical="center" wrapText="1"/>
    </xf>
    <xf numFmtId="177" fontId="41" fillId="33" borderId="0" xfId="0" applyNumberFormat="1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85" zoomScaleNormal="85" zoomScaleSheetLayoutView="85" zoomScalePageLayoutView="0" workbookViewId="0" topLeftCell="A1">
      <selection activeCell="D2" sqref="D2:D4"/>
    </sheetView>
  </sheetViews>
  <sheetFormatPr defaultColWidth="8.796875" defaultRowHeight="19.5"/>
  <cols>
    <col min="1" max="1" width="26.796875" style="1" customWidth="1"/>
    <col min="2" max="2" width="10.5" style="1" customWidth="1"/>
    <col min="3" max="3" width="15" style="1" customWidth="1"/>
    <col min="4" max="4" width="10.09765625" style="16" customWidth="1"/>
    <col min="5" max="5" width="13" style="23" customWidth="1"/>
    <col min="6" max="6" width="11.296875" style="16" customWidth="1"/>
    <col min="7" max="16384" width="8.796875" style="1" customWidth="1"/>
  </cols>
  <sheetData>
    <row r="1" spans="1:6" ht="38.25" customHeight="1">
      <c r="A1" s="30" t="s">
        <v>89</v>
      </c>
      <c r="B1" s="30"/>
      <c r="C1" s="30"/>
      <c r="D1" s="30"/>
      <c r="E1" s="30"/>
      <c r="F1" s="30"/>
    </row>
    <row r="2" spans="1:7" ht="38.25" customHeight="1">
      <c r="A2" s="24" t="s">
        <v>73</v>
      </c>
      <c r="B2" s="24" t="s">
        <v>68</v>
      </c>
      <c r="C2" s="24" t="s">
        <v>33</v>
      </c>
      <c r="D2" s="31" t="s">
        <v>90</v>
      </c>
      <c r="E2" s="32" t="s">
        <v>92</v>
      </c>
      <c r="F2" s="31" t="s">
        <v>91</v>
      </c>
      <c r="G2" s="2"/>
    </row>
    <row r="3" spans="1:7" ht="16.5" customHeight="1">
      <c r="A3" s="24"/>
      <c r="B3" s="24"/>
      <c r="C3" s="24"/>
      <c r="D3" s="31"/>
      <c r="E3" s="32"/>
      <c r="F3" s="31"/>
      <c r="G3" s="2"/>
    </row>
    <row r="4" spans="1:7" ht="16.5">
      <c r="A4" s="24"/>
      <c r="B4" s="24"/>
      <c r="C4" s="24"/>
      <c r="D4" s="31"/>
      <c r="E4" s="32"/>
      <c r="F4" s="31"/>
      <c r="G4" s="2"/>
    </row>
    <row r="5" spans="1:6" ht="16.5">
      <c r="A5" s="24" t="s">
        <v>24</v>
      </c>
      <c r="B5" s="24"/>
      <c r="C5" s="24"/>
      <c r="D5" s="24"/>
      <c r="E5" s="24"/>
      <c r="F5" s="24"/>
    </row>
    <row r="6" spans="1:6" ht="16.5">
      <c r="A6" s="25" t="s">
        <v>25</v>
      </c>
      <c r="B6" s="25"/>
      <c r="C6" s="25"/>
      <c r="D6" s="25"/>
      <c r="E6" s="25"/>
      <c r="F6" s="25"/>
    </row>
    <row r="7" spans="1:6" ht="159.75" customHeight="1">
      <c r="A7" s="3" t="s">
        <v>26</v>
      </c>
      <c r="B7" s="4" t="s">
        <v>1</v>
      </c>
      <c r="C7" s="4"/>
      <c r="D7" s="5">
        <v>0</v>
      </c>
      <c r="E7" s="17">
        <v>0</v>
      </c>
      <c r="F7" s="5">
        <f>IF(D7=0,0,E7/D7*100)</f>
        <v>0</v>
      </c>
    </row>
    <row r="8" spans="1:6" ht="35.25" customHeight="1">
      <c r="A8" s="3" t="s">
        <v>27</v>
      </c>
      <c r="B8" s="4">
        <v>2016</v>
      </c>
      <c r="C8" s="4"/>
      <c r="D8" s="5">
        <v>0</v>
      </c>
      <c r="E8" s="17">
        <v>0</v>
      </c>
      <c r="F8" s="5">
        <f>IF(D8=0,0,E8/D8*100)</f>
        <v>0</v>
      </c>
    </row>
    <row r="9" spans="1:6" ht="119.25" customHeight="1">
      <c r="A9" s="3" t="s">
        <v>74</v>
      </c>
      <c r="B9" s="4" t="s">
        <v>1</v>
      </c>
      <c r="C9" s="6" t="s">
        <v>2</v>
      </c>
      <c r="D9" s="5">
        <v>12526</v>
      </c>
      <c r="E9" s="17">
        <v>12526</v>
      </c>
      <c r="F9" s="5">
        <f>IF(D9=0,0,E9/D9*100)</f>
        <v>100</v>
      </c>
    </row>
    <row r="10" spans="1:6" ht="21.75" customHeight="1">
      <c r="A10" s="4" t="s">
        <v>28</v>
      </c>
      <c r="B10" s="4"/>
      <c r="C10" s="6" t="s">
        <v>2</v>
      </c>
      <c r="D10" s="5">
        <f>D7+D8+D9</f>
        <v>12526</v>
      </c>
      <c r="E10" s="17">
        <f>E7+E8+E9</f>
        <v>12526</v>
      </c>
      <c r="F10" s="5">
        <f>IF(D10=0,0,E10/D10*100)</f>
        <v>100</v>
      </c>
    </row>
    <row r="11" spans="1:6" ht="16.5">
      <c r="A11" s="24" t="s">
        <v>29</v>
      </c>
      <c r="B11" s="24"/>
      <c r="C11" s="24"/>
      <c r="D11" s="24"/>
      <c r="E11" s="24"/>
      <c r="F11" s="24"/>
    </row>
    <row r="12" spans="1:6" ht="88.5" customHeight="1">
      <c r="A12" s="8" t="s">
        <v>16</v>
      </c>
      <c r="B12" s="4" t="s">
        <v>1</v>
      </c>
      <c r="C12" s="4"/>
      <c r="D12" s="5">
        <v>0</v>
      </c>
      <c r="E12" s="17">
        <v>0</v>
      </c>
      <c r="F12" s="5">
        <f aca="true" t="shared" si="0" ref="F12:F33">IF(D12=0,0,E12/D12*100)</f>
        <v>0</v>
      </c>
    </row>
    <row r="13" spans="1:6" ht="100.5" customHeight="1">
      <c r="A13" s="8" t="s">
        <v>75</v>
      </c>
      <c r="B13" s="6" t="s">
        <v>1</v>
      </c>
      <c r="C13" s="6" t="s">
        <v>2</v>
      </c>
      <c r="D13" s="7">
        <v>30000</v>
      </c>
      <c r="E13" s="18">
        <v>0</v>
      </c>
      <c r="F13" s="5">
        <f t="shared" si="0"/>
        <v>0</v>
      </c>
    </row>
    <row r="14" spans="1:6" ht="57.75" customHeight="1">
      <c r="A14" s="8" t="s">
        <v>17</v>
      </c>
      <c r="B14" s="4" t="s">
        <v>1</v>
      </c>
      <c r="C14" s="4"/>
      <c r="D14" s="5">
        <v>0</v>
      </c>
      <c r="E14" s="17">
        <v>0</v>
      </c>
      <c r="F14" s="5">
        <f t="shared" si="0"/>
        <v>0</v>
      </c>
    </row>
    <row r="15" spans="1:6" ht="21.75" customHeight="1">
      <c r="A15" s="26" t="s">
        <v>0</v>
      </c>
      <c r="B15" s="24" t="s">
        <v>1</v>
      </c>
      <c r="C15" s="6" t="s">
        <v>2</v>
      </c>
      <c r="D15" s="7">
        <v>553424</v>
      </c>
      <c r="E15" s="18">
        <v>533360.21</v>
      </c>
      <c r="F15" s="5">
        <f t="shared" si="0"/>
        <v>96.37460789557373</v>
      </c>
    </row>
    <row r="16" spans="1:6" ht="34.5" customHeight="1">
      <c r="A16" s="26"/>
      <c r="B16" s="24"/>
      <c r="C16" s="6" t="s">
        <v>3</v>
      </c>
      <c r="D16" s="7">
        <f>D18+D19+D20+D21+D22+D23+D24+D25+D26+D27</f>
        <v>141630.09999999998</v>
      </c>
      <c r="E16" s="18">
        <f>E18+E19+E20+E21+E22+E23+E24+E25+E26+E27</f>
        <v>110370.51999999999</v>
      </c>
      <c r="F16" s="5">
        <f t="shared" si="0"/>
        <v>77.9287171300451</v>
      </c>
    </row>
    <row r="17" spans="1:6" ht="33">
      <c r="A17" s="8" t="s">
        <v>4</v>
      </c>
      <c r="B17" s="4"/>
      <c r="C17" s="6"/>
      <c r="D17" s="5"/>
      <c r="E17" s="17"/>
      <c r="F17" s="5">
        <f t="shared" si="0"/>
        <v>0</v>
      </c>
    </row>
    <row r="18" spans="1:6" ht="16.5">
      <c r="A18" s="8" t="s">
        <v>5</v>
      </c>
      <c r="B18" s="4" t="s">
        <v>1</v>
      </c>
      <c r="C18" s="6"/>
      <c r="D18" s="7">
        <v>1838.67</v>
      </c>
      <c r="E18" s="18">
        <v>1838.67</v>
      </c>
      <c r="F18" s="5">
        <f t="shared" si="0"/>
        <v>100</v>
      </c>
    </row>
    <row r="19" spans="1:6" ht="16.5">
      <c r="A19" s="8" t="s">
        <v>6</v>
      </c>
      <c r="B19" s="4" t="s">
        <v>1</v>
      </c>
      <c r="C19" s="6"/>
      <c r="D19" s="7">
        <v>19944</v>
      </c>
      <c r="E19" s="18">
        <v>13607.5</v>
      </c>
      <c r="F19" s="5">
        <f t="shared" si="0"/>
        <v>68.2285399117529</v>
      </c>
    </row>
    <row r="20" spans="1:6" ht="16.5">
      <c r="A20" s="8" t="s">
        <v>7</v>
      </c>
      <c r="B20" s="4" t="s">
        <v>1</v>
      </c>
      <c r="C20" s="6"/>
      <c r="D20" s="7">
        <v>20535</v>
      </c>
      <c r="E20" s="18">
        <v>13861.8</v>
      </c>
      <c r="F20" s="5">
        <f t="shared" si="0"/>
        <v>67.50328707085464</v>
      </c>
    </row>
    <row r="21" spans="1:6" ht="16.5">
      <c r="A21" s="8" t="s">
        <v>8</v>
      </c>
      <c r="B21" s="4" t="s">
        <v>1</v>
      </c>
      <c r="C21" s="6"/>
      <c r="D21" s="7">
        <v>10495</v>
      </c>
      <c r="E21" s="18">
        <v>9367.88</v>
      </c>
      <c r="F21" s="5">
        <f t="shared" si="0"/>
        <v>89.26040971891376</v>
      </c>
    </row>
    <row r="22" spans="1:6" ht="16.5">
      <c r="A22" s="8" t="s">
        <v>9</v>
      </c>
      <c r="B22" s="4" t="s">
        <v>1</v>
      </c>
      <c r="C22" s="6"/>
      <c r="D22" s="7">
        <v>7784</v>
      </c>
      <c r="E22" s="18">
        <v>6051.41</v>
      </c>
      <c r="F22" s="5">
        <f t="shared" si="0"/>
        <v>77.74164953751284</v>
      </c>
    </row>
    <row r="23" spans="1:6" ht="16.5">
      <c r="A23" s="8" t="s">
        <v>10</v>
      </c>
      <c r="B23" s="4" t="s">
        <v>1</v>
      </c>
      <c r="C23" s="6"/>
      <c r="D23" s="7">
        <v>12332</v>
      </c>
      <c r="E23" s="18">
        <v>9276.49</v>
      </c>
      <c r="F23" s="5">
        <f t="shared" si="0"/>
        <v>75.22291599091794</v>
      </c>
    </row>
    <row r="24" spans="1:6" ht="16.5">
      <c r="A24" s="8" t="s">
        <v>11</v>
      </c>
      <c r="B24" s="4" t="s">
        <v>1</v>
      </c>
      <c r="C24" s="6"/>
      <c r="D24" s="7">
        <v>18436</v>
      </c>
      <c r="E24" s="18">
        <v>14997.22</v>
      </c>
      <c r="F24" s="5">
        <f t="shared" si="0"/>
        <v>81.34747233673248</v>
      </c>
    </row>
    <row r="25" spans="1:6" ht="16.5">
      <c r="A25" s="8" t="s">
        <v>12</v>
      </c>
      <c r="B25" s="4" t="s">
        <v>1</v>
      </c>
      <c r="C25" s="6"/>
      <c r="D25" s="7">
        <v>14053</v>
      </c>
      <c r="E25" s="18">
        <v>10191.94</v>
      </c>
      <c r="F25" s="5">
        <f t="shared" si="0"/>
        <v>72.52501245285704</v>
      </c>
    </row>
    <row r="26" spans="1:6" ht="16.5">
      <c r="A26" s="8" t="s">
        <v>13</v>
      </c>
      <c r="B26" s="4" t="s">
        <v>1</v>
      </c>
      <c r="C26" s="6"/>
      <c r="D26" s="7">
        <v>1970.43</v>
      </c>
      <c r="E26" s="18">
        <v>1970.43</v>
      </c>
      <c r="F26" s="5">
        <f t="shared" si="0"/>
        <v>100</v>
      </c>
    </row>
    <row r="27" spans="1:6" ht="16.5">
      <c r="A27" s="8" t="s">
        <v>14</v>
      </c>
      <c r="B27" s="4" t="s">
        <v>1</v>
      </c>
      <c r="C27" s="6"/>
      <c r="D27" s="7">
        <v>34242</v>
      </c>
      <c r="E27" s="18">
        <v>29207.18</v>
      </c>
      <c r="F27" s="5">
        <f t="shared" si="0"/>
        <v>85.2963611938555</v>
      </c>
    </row>
    <row r="28" spans="1:6" ht="16.5">
      <c r="A28" s="4" t="s">
        <v>15</v>
      </c>
      <c r="B28" s="4" t="s">
        <v>1</v>
      </c>
      <c r="C28" s="6"/>
      <c r="D28" s="7">
        <f>D16+D15</f>
        <v>695054.1</v>
      </c>
      <c r="E28" s="18">
        <f>E16+E15</f>
        <v>643730.73</v>
      </c>
      <c r="F28" s="5">
        <f t="shared" si="0"/>
        <v>92.61591723579502</v>
      </c>
    </row>
    <row r="29" spans="1:6" ht="159" customHeight="1">
      <c r="A29" s="8" t="s">
        <v>76</v>
      </c>
      <c r="B29" s="4" t="s">
        <v>18</v>
      </c>
      <c r="C29" s="4"/>
      <c r="D29" s="5">
        <v>0</v>
      </c>
      <c r="E29" s="17">
        <v>0</v>
      </c>
      <c r="F29" s="5">
        <f t="shared" si="0"/>
        <v>0</v>
      </c>
    </row>
    <row r="30" spans="1:6" ht="69" customHeight="1">
      <c r="A30" s="8" t="s">
        <v>19</v>
      </c>
      <c r="B30" s="4" t="s">
        <v>1</v>
      </c>
      <c r="C30" s="4"/>
      <c r="D30" s="5">
        <v>0</v>
      </c>
      <c r="E30" s="17">
        <v>0</v>
      </c>
      <c r="F30" s="5">
        <f t="shared" si="0"/>
        <v>0</v>
      </c>
    </row>
    <row r="31" spans="1:6" ht="19.5" customHeight="1">
      <c r="A31" s="24" t="s">
        <v>20</v>
      </c>
      <c r="B31" s="24"/>
      <c r="C31" s="6" t="s">
        <v>2</v>
      </c>
      <c r="D31" s="7">
        <f>D30+D29+D15+D14+D13+D12</f>
        <v>583424</v>
      </c>
      <c r="E31" s="18">
        <f>E30+E29+E15+E14+E13+E12</f>
        <v>533360.21</v>
      </c>
      <c r="F31" s="5">
        <f t="shared" si="0"/>
        <v>91.41896973727512</v>
      </c>
    </row>
    <row r="32" spans="1:6" ht="33" customHeight="1">
      <c r="A32" s="24"/>
      <c r="B32" s="24"/>
      <c r="C32" s="6" t="s">
        <v>3</v>
      </c>
      <c r="D32" s="7">
        <f>D16</f>
        <v>141630.09999999998</v>
      </c>
      <c r="E32" s="18">
        <f>E16</f>
        <v>110370.51999999999</v>
      </c>
      <c r="F32" s="5">
        <f t="shared" si="0"/>
        <v>77.9287171300451</v>
      </c>
    </row>
    <row r="33" spans="1:6" ht="16.5">
      <c r="A33" s="4" t="s">
        <v>69</v>
      </c>
      <c r="B33" s="4"/>
      <c r="C33" s="6"/>
      <c r="D33" s="7">
        <f>D32+D31</f>
        <v>725054.1</v>
      </c>
      <c r="E33" s="18">
        <f>E32+E31</f>
        <v>643730.73</v>
      </c>
      <c r="F33" s="5">
        <f t="shared" si="0"/>
        <v>88.78382040733236</v>
      </c>
    </row>
    <row r="34" spans="1:6" ht="21" customHeight="1">
      <c r="A34" s="24" t="s">
        <v>30</v>
      </c>
      <c r="B34" s="24"/>
      <c r="C34" s="24"/>
      <c r="D34" s="24"/>
      <c r="E34" s="24"/>
      <c r="F34" s="24"/>
    </row>
    <row r="35" spans="1:6" ht="54" customHeight="1">
      <c r="A35" s="3" t="s">
        <v>77</v>
      </c>
      <c r="B35" s="6" t="s">
        <v>1</v>
      </c>
      <c r="C35" s="6" t="s">
        <v>2</v>
      </c>
      <c r="D35" s="7">
        <v>1761003</v>
      </c>
      <c r="E35" s="18">
        <v>1711917.8</v>
      </c>
      <c r="F35" s="5">
        <f aca="true" t="shared" si="1" ref="F35:F42">IF(D35=0,0,E35/D35*100)</f>
        <v>97.21265665078369</v>
      </c>
    </row>
    <row r="36" spans="1:6" ht="38.25" customHeight="1">
      <c r="A36" s="3" t="s">
        <v>21</v>
      </c>
      <c r="B36" s="6" t="s">
        <v>1</v>
      </c>
      <c r="C36" s="6" t="s">
        <v>2</v>
      </c>
      <c r="D36" s="7">
        <v>6637</v>
      </c>
      <c r="E36" s="18">
        <v>4355.11</v>
      </c>
      <c r="F36" s="5">
        <f t="shared" si="1"/>
        <v>65.61865300587615</v>
      </c>
    </row>
    <row r="37" spans="1:6" ht="38.25" customHeight="1">
      <c r="A37" s="3" t="s">
        <v>22</v>
      </c>
      <c r="B37" s="6" t="s">
        <v>1</v>
      </c>
      <c r="C37" s="6" t="s">
        <v>2</v>
      </c>
      <c r="D37" s="7">
        <v>19666</v>
      </c>
      <c r="E37" s="18">
        <v>2640.55</v>
      </c>
      <c r="F37" s="5">
        <f t="shared" si="1"/>
        <v>13.426980575612735</v>
      </c>
    </row>
    <row r="38" spans="1:6" ht="138.75" customHeight="1">
      <c r="A38" s="3" t="s">
        <v>78</v>
      </c>
      <c r="B38" s="6" t="s">
        <v>1</v>
      </c>
      <c r="C38" s="6" t="s">
        <v>2</v>
      </c>
      <c r="D38" s="7">
        <v>1608</v>
      </c>
      <c r="E38" s="18">
        <v>1525.42</v>
      </c>
      <c r="F38" s="5">
        <f t="shared" si="1"/>
        <v>94.86442786069652</v>
      </c>
    </row>
    <row r="39" spans="1:6" ht="23.25" customHeight="1">
      <c r="A39" s="6" t="s">
        <v>23</v>
      </c>
      <c r="B39" s="25" t="s">
        <v>2</v>
      </c>
      <c r="C39" s="25"/>
      <c r="D39" s="7">
        <f>D35+D36+D37+D38</f>
        <v>1788914</v>
      </c>
      <c r="E39" s="18">
        <f>E35+E36+E37+E38</f>
        <v>1720438.8800000001</v>
      </c>
      <c r="F39" s="5">
        <f t="shared" si="1"/>
        <v>96.17225199199068</v>
      </c>
    </row>
    <row r="40" spans="1:6" s="10" customFormat="1" ht="23.25" customHeight="1">
      <c r="A40" s="27" t="s">
        <v>31</v>
      </c>
      <c r="B40" s="27" t="s">
        <v>2</v>
      </c>
      <c r="C40" s="27"/>
      <c r="D40" s="9">
        <f>D10+D31+D39</f>
        <v>2384864</v>
      </c>
      <c r="E40" s="19">
        <f>E10+E31+E39</f>
        <v>2266325.09</v>
      </c>
      <c r="F40" s="5">
        <f t="shared" si="1"/>
        <v>95.02953166302144</v>
      </c>
    </row>
    <row r="41" spans="1:6" s="10" customFormat="1" ht="23.25" customHeight="1">
      <c r="A41" s="27"/>
      <c r="B41" s="27" t="s">
        <v>3</v>
      </c>
      <c r="C41" s="27"/>
      <c r="D41" s="11">
        <f>D32</f>
        <v>141630.09999999998</v>
      </c>
      <c r="E41" s="20">
        <f>E32</f>
        <v>110370.51999999999</v>
      </c>
      <c r="F41" s="5">
        <f t="shared" si="1"/>
        <v>77.9287171300451</v>
      </c>
    </row>
    <row r="42" spans="1:6" s="10" customFormat="1" ht="23.25" customHeight="1">
      <c r="A42" s="12" t="s">
        <v>32</v>
      </c>
      <c r="B42" s="28"/>
      <c r="C42" s="28"/>
      <c r="D42" s="11">
        <f>D41+D40</f>
        <v>2526494.1</v>
      </c>
      <c r="E42" s="20">
        <f>E41+E40</f>
        <v>2376695.61</v>
      </c>
      <c r="F42" s="5">
        <f t="shared" si="1"/>
        <v>94.07089492114784</v>
      </c>
    </row>
    <row r="43" spans="1:6" ht="23.25" customHeight="1">
      <c r="A43" s="24" t="s">
        <v>34</v>
      </c>
      <c r="B43" s="24"/>
      <c r="C43" s="24"/>
      <c r="D43" s="24"/>
      <c r="E43" s="24"/>
      <c r="F43" s="24"/>
    </row>
    <row r="44" spans="1:6" ht="39" customHeight="1">
      <c r="A44" s="24" t="s">
        <v>35</v>
      </c>
      <c r="B44" s="24"/>
      <c r="C44" s="24"/>
      <c r="D44" s="24"/>
      <c r="E44" s="24"/>
      <c r="F44" s="24"/>
    </row>
    <row r="45" spans="1:6" ht="22.5" customHeight="1">
      <c r="A45" s="26" t="s">
        <v>79</v>
      </c>
      <c r="B45" s="24" t="s">
        <v>1</v>
      </c>
      <c r="C45" s="6" t="s">
        <v>2</v>
      </c>
      <c r="D45" s="5">
        <v>292639</v>
      </c>
      <c r="E45" s="17">
        <v>291532.98</v>
      </c>
      <c r="F45" s="5">
        <f aca="true" t="shared" si="2" ref="F45:F57">IF(D45=0,0,E45/D45*100)</f>
        <v>99.62205310980423</v>
      </c>
    </row>
    <row r="46" spans="1:6" ht="40.5" customHeight="1">
      <c r="A46" s="26"/>
      <c r="B46" s="24"/>
      <c r="C46" s="4" t="s">
        <v>36</v>
      </c>
      <c r="D46" s="5">
        <v>184640</v>
      </c>
      <c r="E46" s="18">
        <v>67766.49</v>
      </c>
      <c r="F46" s="5">
        <f t="shared" si="2"/>
        <v>36.701955155979206</v>
      </c>
    </row>
    <row r="47" spans="1:6" ht="16.5">
      <c r="A47" s="4" t="s">
        <v>37</v>
      </c>
      <c r="B47" s="4"/>
      <c r="C47" s="4"/>
      <c r="D47" s="7">
        <f>D45+D46</f>
        <v>477279</v>
      </c>
      <c r="E47" s="18">
        <f>E45+E46</f>
        <v>359299.47</v>
      </c>
      <c r="F47" s="5">
        <f t="shared" si="2"/>
        <v>75.28080430942907</v>
      </c>
    </row>
    <row r="48" spans="1:6" ht="104.25" customHeight="1">
      <c r="A48" s="8" t="s">
        <v>80</v>
      </c>
      <c r="B48" s="4" t="s">
        <v>1</v>
      </c>
      <c r="C48" s="4"/>
      <c r="D48" s="5">
        <v>0</v>
      </c>
      <c r="E48" s="17">
        <v>0</v>
      </c>
      <c r="F48" s="5">
        <f t="shared" si="2"/>
        <v>0</v>
      </c>
    </row>
    <row r="49" spans="1:6" ht="124.5" customHeight="1">
      <c r="A49" s="8" t="s">
        <v>81</v>
      </c>
      <c r="B49" s="4" t="s">
        <v>1</v>
      </c>
      <c r="C49" s="6" t="s">
        <v>2</v>
      </c>
      <c r="D49" s="5">
        <v>0</v>
      </c>
      <c r="E49" s="17">
        <v>0</v>
      </c>
      <c r="F49" s="5">
        <f t="shared" si="2"/>
        <v>0</v>
      </c>
    </row>
    <row r="50" spans="1:6" ht="153.75" customHeight="1">
      <c r="A50" s="8" t="s">
        <v>82</v>
      </c>
      <c r="B50" s="4" t="s">
        <v>1</v>
      </c>
      <c r="C50" s="6" t="s">
        <v>2</v>
      </c>
      <c r="D50" s="5">
        <v>0</v>
      </c>
      <c r="E50" s="17">
        <v>0</v>
      </c>
      <c r="F50" s="5">
        <f t="shared" si="2"/>
        <v>0</v>
      </c>
    </row>
    <row r="51" spans="1:6" ht="123.75" customHeight="1">
      <c r="A51" s="8" t="s">
        <v>83</v>
      </c>
      <c r="B51" s="4" t="s">
        <v>1</v>
      </c>
      <c r="C51" s="4"/>
      <c r="D51" s="5">
        <v>0</v>
      </c>
      <c r="E51" s="17">
        <v>0</v>
      </c>
      <c r="F51" s="5">
        <f t="shared" si="2"/>
        <v>0</v>
      </c>
    </row>
    <row r="52" spans="1:6" ht="24" customHeight="1">
      <c r="A52" s="24" t="s">
        <v>28</v>
      </c>
      <c r="B52" s="24"/>
      <c r="C52" s="6" t="s">
        <v>2</v>
      </c>
      <c r="D52" s="7">
        <f>D45+D48+D49+D50+D51</f>
        <v>292639</v>
      </c>
      <c r="E52" s="18">
        <f>E45+E48+E49+E50+E51</f>
        <v>291532.98</v>
      </c>
      <c r="F52" s="5">
        <f t="shared" si="2"/>
        <v>99.62205310980423</v>
      </c>
    </row>
    <row r="53" spans="1:6" ht="35.25" customHeight="1">
      <c r="A53" s="24"/>
      <c r="B53" s="24"/>
      <c r="C53" s="4" t="s">
        <v>36</v>
      </c>
      <c r="D53" s="5">
        <f>D46</f>
        <v>184640</v>
      </c>
      <c r="E53" s="17">
        <f>E46</f>
        <v>67766.49</v>
      </c>
      <c r="F53" s="5">
        <f t="shared" si="2"/>
        <v>36.701955155979206</v>
      </c>
    </row>
    <row r="54" spans="1:6" ht="16.5">
      <c r="A54" s="4" t="s">
        <v>38</v>
      </c>
      <c r="B54" s="4"/>
      <c r="C54" s="4"/>
      <c r="D54" s="7">
        <f>D52+D53</f>
        <v>477279</v>
      </c>
      <c r="E54" s="18">
        <f>E52+E53</f>
        <v>359299.47</v>
      </c>
      <c r="F54" s="5">
        <f t="shared" si="2"/>
        <v>75.28080430942907</v>
      </c>
    </row>
    <row r="55" spans="1:6" s="10" customFormat="1" ht="22.5" customHeight="1">
      <c r="A55" s="29" t="s">
        <v>40</v>
      </c>
      <c r="B55" s="27" t="s">
        <v>39</v>
      </c>
      <c r="C55" s="27"/>
      <c r="D55" s="9">
        <f>D52</f>
        <v>292639</v>
      </c>
      <c r="E55" s="19">
        <f>E52</f>
        <v>291532.98</v>
      </c>
      <c r="F55" s="5">
        <f t="shared" si="2"/>
        <v>99.62205310980423</v>
      </c>
    </row>
    <row r="56" spans="1:6" s="10" customFormat="1" ht="22.5" customHeight="1">
      <c r="A56" s="29"/>
      <c r="B56" s="29" t="s">
        <v>36</v>
      </c>
      <c r="C56" s="29"/>
      <c r="D56" s="13">
        <f>D53</f>
        <v>184640</v>
      </c>
      <c r="E56" s="21">
        <f>E53</f>
        <v>67766.49</v>
      </c>
      <c r="F56" s="5">
        <f t="shared" si="2"/>
        <v>36.701955155979206</v>
      </c>
    </row>
    <row r="57" spans="1:6" s="10" customFormat="1" ht="22.5" customHeight="1">
      <c r="A57" s="14" t="s">
        <v>41</v>
      </c>
      <c r="B57" s="29"/>
      <c r="C57" s="29"/>
      <c r="D57" s="9">
        <f>D55+D56</f>
        <v>477279</v>
      </c>
      <c r="E57" s="19">
        <f>E55+E56</f>
        <v>359299.47</v>
      </c>
      <c r="F57" s="5">
        <f t="shared" si="2"/>
        <v>75.28080430942907</v>
      </c>
    </row>
    <row r="58" spans="1:6" ht="19.5" customHeight="1">
      <c r="A58" s="24" t="s">
        <v>71</v>
      </c>
      <c r="B58" s="24"/>
      <c r="C58" s="24"/>
      <c r="D58" s="24"/>
      <c r="E58" s="24"/>
      <c r="F58" s="24"/>
    </row>
    <row r="59" spans="1:6" ht="16.5">
      <c r="A59" s="24" t="s">
        <v>42</v>
      </c>
      <c r="B59" s="24"/>
      <c r="C59" s="24"/>
      <c r="D59" s="24"/>
      <c r="E59" s="24"/>
      <c r="F59" s="24"/>
    </row>
    <row r="60" spans="1:6" ht="60.75" customHeight="1">
      <c r="A60" s="8" t="s">
        <v>43</v>
      </c>
      <c r="B60" s="4" t="s">
        <v>1</v>
      </c>
      <c r="C60" s="4">
        <v>0</v>
      </c>
      <c r="D60" s="5">
        <v>0</v>
      </c>
      <c r="E60" s="17">
        <v>0</v>
      </c>
      <c r="F60" s="5">
        <f aca="true" t="shared" si="3" ref="F60:F70">IF(D60=0,0,E60/D60*100)</f>
        <v>0</v>
      </c>
    </row>
    <row r="61" spans="1:6" ht="52.5" customHeight="1">
      <c r="A61" s="8" t="s">
        <v>84</v>
      </c>
      <c r="B61" s="4" t="s">
        <v>1</v>
      </c>
      <c r="C61" s="4">
        <v>0</v>
      </c>
      <c r="D61" s="5">
        <v>0</v>
      </c>
      <c r="E61" s="17">
        <v>0</v>
      </c>
      <c r="F61" s="5">
        <f t="shared" si="3"/>
        <v>0</v>
      </c>
    </row>
    <row r="62" spans="1:6" ht="70.5" customHeight="1">
      <c r="A62" s="8" t="s">
        <v>85</v>
      </c>
      <c r="B62" s="4" t="s">
        <v>1</v>
      </c>
      <c r="C62" s="4">
        <v>0</v>
      </c>
      <c r="D62" s="5">
        <v>0</v>
      </c>
      <c r="E62" s="17">
        <v>0</v>
      </c>
      <c r="F62" s="5">
        <f t="shared" si="3"/>
        <v>0</v>
      </c>
    </row>
    <row r="63" spans="1:6" ht="87" customHeight="1">
      <c r="A63" s="8" t="s">
        <v>44</v>
      </c>
      <c r="B63" s="4" t="s">
        <v>1</v>
      </c>
      <c r="C63" s="4">
        <v>0</v>
      </c>
      <c r="D63" s="5">
        <v>0</v>
      </c>
      <c r="E63" s="17">
        <v>0</v>
      </c>
      <c r="F63" s="5">
        <f t="shared" si="3"/>
        <v>0</v>
      </c>
    </row>
    <row r="64" spans="1:6" ht="27" customHeight="1">
      <c r="A64" s="26" t="s">
        <v>45</v>
      </c>
      <c r="B64" s="24" t="s">
        <v>1</v>
      </c>
      <c r="C64" s="6" t="s">
        <v>2</v>
      </c>
      <c r="D64" s="5">
        <v>420000</v>
      </c>
      <c r="E64" s="17">
        <v>176257.17</v>
      </c>
      <c r="F64" s="5">
        <f t="shared" si="3"/>
        <v>41.96599285714286</v>
      </c>
    </row>
    <row r="65" spans="1:6" ht="27" customHeight="1">
      <c r="A65" s="26"/>
      <c r="B65" s="24"/>
      <c r="C65" s="4" t="s">
        <v>46</v>
      </c>
      <c r="D65" s="5">
        <v>226803.6</v>
      </c>
      <c r="E65" s="17">
        <v>191771.79</v>
      </c>
      <c r="F65" s="5">
        <f t="shared" si="3"/>
        <v>84.55412083406084</v>
      </c>
    </row>
    <row r="66" spans="1:6" ht="27" customHeight="1">
      <c r="A66" s="4" t="s">
        <v>47</v>
      </c>
      <c r="B66" s="4"/>
      <c r="C66" s="4"/>
      <c r="D66" s="7">
        <f>D64+D65</f>
        <v>646803.6</v>
      </c>
      <c r="E66" s="18">
        <f>E64+E65</f>
        <v>368028.96</v>
      </c>
      <c r="F66" s="5">
        <f t="shared" si="3"/>
        <v>56.899646198629696</v>
      </c>
    </row>
    <row r="67" spans="1:6" ht="69" customHeight="1">
      <c r="A67" s="8" t="s">
        <v>48</v>
      </c>
      <c r="B67" s="4" t="s">
        <v>1</v>
      </c>
      <c r="C67" s="6" t="s">
        <v>2</v>
      </c>
      <c r="D67" s="5">
        <v>39623</v>
      </c>
      <c r="E67" s="17">
        <v>14982.77</v>
      </c>
      <c r="F67" s="5">
        <f t="shared" si="3"/>
        <v>37.81331549857406</v>
      </c>
    </row>
    <row r="68" spans="1:6" s="10" customFormat="1" ht="24.75" customHeight="1">
      <c r="A68" s="29" t="s">
        <v>49</v>
      </c>
      <c r="B68" s="27" t="s">
        <v>2</v>
      </c>
      <c r="C68" s="27"/>
      <c r="D68" s="9">
        <f>D67+D64</f>
        <v>459623</v>
      </c>
      <c r="E68" s="19">
        <f>E67+E64</f>
        <v>191239.94</v>
      </c>
      <c r="F68" s="5">
        <f t="shared" si="3"/>
        <v>41.608000469950376</v>
      </c>
    </row>
    <row r="69" spans="1:6" s="10" customFormat="1" ht="24.75" customHeight="1">
      <c r="A69" s="29"/>
      <c r="B69" s="29" t="s">
        <v>46</v>
      </c>
      <c r="C69" s="29"/>
      <c r="D69" s="13">
        <f>D65</f>
        <v>226803.6</v>
      </c>
      <c r="E69" s="21">
        <f>E65</f>
        <v>191771.79</v>
      </c>
      <c r="F69" s="5">
        <f t="shared" si="3"/>
        <v>84.55412083406084</v>
      </c>
    </row>
    <row r="70" spans="1:6" s="10" customFormat="1" ht="24.75" customHeight="1">
      <c r="A70" s="14" t="s">
        <v>50</v>
      </c>
      <c r="B70" s="29"/>
      <c r="C70" s="29"/>
      <c r="D70" s="9">
        <f>D68+D69</f>
        <v>686426.6</v>
      </c>
      <c r="E70" s="19">
        <f>E68+E69</f>
        <v>383011.73</v>
      </c>
      <c r="F70" s="5">
        <f t="shared" si="3"/>
        <v>55.797914882669176</v>
      </c>
    </row>
    <row r="71" spans="1:6" ht="24.75" customHeight="1">
      <c r="A71" s="24" t="s">
        <v>51</v>
      </c>
      <c r="B71" s="24"/>
      <c r="C71" s="24"/>
      <c r="D71" s="24"/>
      <c r="E71" s="24"/>
      <c r="F71" s="24"/>
    </row>
    <row r="72" spans="1:6" ht="24.75" customHeight="1">
      <c r="A72" s="25" t="s">
        <v>52</v>
      </c>
      <c r="B72" s="25"/>
      <c r="C72" s="25"/>
      <c r="D72" s="25"/>
      <c r="E72" s="25"/>
      <c r="F72" s="25"/>
    </row>
    <row r="73" spans="1:6" ht="20.25" customHeight="1">
      <c r="A73" s="26" t="s">
        <v>86</v>
      </c>
      <c r="B73" s="25" t="s">
        <v>1</v>
      </c>
      <c r="C73" s="6" t="s">
        <v>2</v>
      </c>
      <c r="D73" s="7">
        <v>0</v>
      </c>
      <c r="E73" s="18">
        <v>0</v>
      </c>
      <c r="F73" s="5">
        <f>IF(D73=0,0,E73/D73*100)</f>
        <v>0</v>
      </c>
    </row>
    <row r="74" spans="1:6" ht="35.25" customHeight="1">
      <c r="A74" s="26"/>
      <c r="B74" s="25"/>
      <c r="C74" s="6" t="s">
        <v>53</v>
      </c>
      <c r="D74" s="7">
        <v>0</v>
      </c>
      <c r="E74" s="18">
        <v>0</v>
      </c>
      <c r="F74" s="5">
        <f>IF(D74=0,0,E74/D74*100)</f>
        <v>0</v>
      </c>
    </row>
    <row r="75" spans="1:6" ht="35.25" customHeight="1">
      <c r="A75" s="26"/>
      <c r="B75" s="25"/>
      <c r="C75" s="6" t="s">
        <v>54</v>
      </c>
      <c r="D75" s="7">
        <v>0</v>
      </c>
      <c r="E75" s="18">
        <v>0</v>
      </c>
      <c r="F75" s="5">
        <f>IF(D75=0,0,E75/D75*100)</f>
        <v>0</v>
      </c>
    </row>
    <row r="76" spans="1:6" s="10" customFormat="1" ht="16.5">
      <c r="A76" s="14" t="s">
        <v>55</v>
      </c>
      <c r="B76" s="27"/>
      <c r="C76" s="27"/>
      <c r="D76" s="9">
        <f>D73+D74+D75</f>
        <v>0</v>
      </c>
      <c r="E76" s="19">
        <f>E73+E74+E75</f>
        <v>0</v>
      </c>
      <c r="F76" s="5">
        <f>IF(D76=0,0,E76/D76*100)</f>
        <v>0</v>
      </c>
    </row>
    <row r="77" spans="1:6" ht="16.5">
      <c r="A77" s="24" t="s">
        <v>56</v>
      </c>
      <c r="B77" s="24"/>
      <c r="C77" s="24"/>
      <c r="D77" s="24"/>
      <c r="E77" s="24"/>
      <c r="F77" s="24"/>
    </row>
    <row r="78" spans="1:6" ht="31.5" customHeight="1">
      <c r="A78" s="24" t="s">
        <v>57</v>
      </c>
      <c r="B78" s="24"/>
      <c r="C78" s="24"/>
      <c r="D78" s="24"/>
      <c r="E78" s="24"/>
      <c r="F78" s="24"/>
    </row>
    <row r="79" spans="1:6" ht="153" customHeight="1">
      <c r="A79" s="8" t="s">
        <v>58</v>
      </c>
      <c r="B79" s="6" t="s">
        <v>1</v>
      </c>
      <c r="C79" s="6" t="s">
        <v>2</v>
      </c>
      <c r="D79" s="7">
        <v>0</v>
      </c>
      <c r="E79" s="18">
        <v>0</v>
      </c>
      <c r="F79" s="5">
        <f>IF(D79=0,0,E79/D79*100)</f>
        <v>0</v>
      </c>
    </row>
    <row r="80" spans="1:6" ht="71.25" customHeight="1">
      <c r="A80" s="8" t="s">
        <v>59</v>
      </c>
      <c r="B80" s="4" t="s">
        <v>60</v>
      </c>
      <c r="C80" s="4">
        <v>0</v>
      </c>
      <c r="D80" s="5">
        <v>0</v>
      </c>
      <c r="E80" s="18">
        <v>0</v>
      </c>
      <c r="F80" s="5">
        <f>IF(D80=0,0,E80/D80*100)</f>
        <v>0</v>
      </c>
    </row>
    <row r="81" spans="1:6" ht="23.25" customHeight="1">
      <c r="A81" s="4" t="s">
        <v>61</v>
      </c>
      <c r="B81" s="25" t="s">
        <v>2</v>
      </c>
      <c r="C81" s="25"/>
      <c r="D81" s="5">
        <f>D80+D79</f>
        <v>0</v>
      </c>
      <c r="E81" s="17">
        <f>E80+E79</f>
        <v>0</v>
      </c>
      <c r="F81" s="5">
        <f>IF(D81=0,0,E81/D81*100)</f>
        <v>0</v>
      </c>
    </row>
    <row r="82" spans="1:6" s="10" customFormat="1" ht="19.5" customHeight="1">
      <c r="A82" s="14" t="s">
        <v>62</v>
      </c>
      <c r="B82" s="27" t="s">
        <v>2</v>
      </c>
      <c r="C82" s="27"/>
      <c r="D82" s="15">
        <f>D81</f>
        <v>0</v>
      </c>
      <c r="E82" s="22">
        <f>E81</f>
        <v>0</v>
      </c>
      <c r="F82" s="5">
        <f>IF(D82=0,0,E82/D82*100)</f>
        <v>0</v>
      </c>
    </row>
    <row r="83" spans="1:6" ht="19.5" customHeight="1">
      <c r="A83" s="24" t="s">
        <v>72</v>
      </c>
      <c r="B83" s="24"/>
      <c r="C83" s="24"/>
      <c r="D83" s="24"/>
      <c r="E83" s="24"/>
      <c r="F83" s="24"/>
    </row>
    <row r="84" spans="1:6" ht="16.5">
      <c r="A84" s="24" t="s">
        <v>63</v>
      </c>
      <c r="B84" s="24"/>
      <c r="C84" s="24"/>
      <c r="D84" s="24"/>
      <c r="E84" s="24"/>
      <c r="F84" s="24"/>
    </row>
    <row r="85" spans="1:6" ht="73.5" customHeight="1">
      <c r="A85" s="8" t="s">
        <v>87</v>
      </c>
      <c r="B85" s="4" t="s">
        <v>1</v>
      </c>
      <c r="C85" s="4">
        <v>0</v>
      </c>
      <c r="D85" s="5">
        <v>0</v>
      </c>
      <c r="E85" s="17">
        <v>0</v>
      </c>
      <c r="F85" s="5">
        <f>IF(D85=0,0,E85/D85*100)</f>
        <v>0</v>
      </c>
    </row>
    <row r="86" spans="1:6" ht="16.5">
      <c r="A86" s="24" t="s">
        <v>64</v>
      </c>
      <c r="B86" s="24"/>
      <c r="C86" s="24"/>
      <c r="D86" s="24"/>
      <c r="E86" s="24"/>
      <c r="F86" s="24"/>
    </row>
    <row r="87" spans="1:6" ht="117.75" customHeight="1">
      <c r="A87" s="8" t="s">
        <v>88</v>
      </c>
      <c r="B87" s="4" t="s">
        <v>1</v>
      </c>
      <c r="C87" s="6" t="s">
        <v>2</v>
      </c>
      <c r="D87" s="5">
        <v>1852.75</v>
      </c>
      <c r="E87" s="17">
        <v>1852.75</v>
      </c>
      <c r="F87" s="5">
        <f aca="true" t="shared" si="4" ref="F87:F97">IF(D87=0,0,E87/D87*100)</f>
        <v>100</v>
      </c>
    </row>
    <row r="88" spans="1:6" ht="72" customHeight="1">
      <c r="A88" s="8" t="s">
        <v>65</v>
      </c>
      <c r="B88" s="4" t="s">
        <v>1</v>
      </c>
      <c r="C88" s="6" t="s">
        <v>2</v>
      </c>
      <c r="D88" s="5">
        <v>3569.25</v>
      </c>
      <c r="E88" s="17">
        <v>3569.25</v>
      </c>
      <c r="F88" s="5">
        <f t="shared" si="4"/>
        <v>100</v>
      </c>
    </row>
    <row r="89" spans="1:6" ht="24" customHeight="1">
      <c r="A89" s="4" t="s">
        <v>20</v>
      </c>
      <c r="B89" s="25" t="s">
        <v>2</v>
      </c>
      <c r="C89" s="25"/>
      <c r="D89" s="5">
        <f>D85+D87+D88</f>
        <v>5422</v>
      </c>
      <c r="E89" s="17">
        <f>E85+E87+E88</f>
        <v>5422</v>
      </c>
      <c r="F89" s="5">
        <f t="shared" si="4"/>
        <v>100</v>
      </c>
    </row>
    <row r="90" spans="1:6" s="10" customFormat="1" ht="23.25" customHeight="1">
      <c r="A90" s="14" t="s">
        <v>70</v>
      </c>
      <c r="B90" s="27" t="s">
        <v>2</v>
      </c>
      <c r="C90" s="27"/>
      <c r="D90" s="13">
        <f>D89</f>
        <v>5422</v>
      </c>
      <c r="E90" s="21">
        <f>E89</f>
        <v>5422</v>
      </c>
      <c r="F90" s="5">
        <f t="shared" si="4"/>
        <v>100</v>
      </c>
    </row>
    <row r="91" spans="1:6" s="10" customFormat="1" ht="23.25" customHeight="1">
      <c r="A91" s="29" t="s">
        <v>66</v>
      </c>
      <c r="B91" s="27" t="s">
        <v>2</v>
      </c>
      <c r="C91" s="27"/>
      <c r="D91" s="9">
        <f>D90+D82+D73+D68+D55+D40</f>
        <v>3142548</v>
      </c>
      <c r="E91" s="19">
        <f>E90+E82+E73+E68+E55+E40</f>
        <v>2754520.01</v>
      </c>
      <c r="F91" s="5">
        <f t="shared" si="4"/>
        <v>87.65244031276531</v>
      </c>
    </row>
    <row r="92" spans="1:6" s="10" customFormat="1" ht="23.25" customHeight="1">
      <c r="A92" s="29"/>
      <c r="B92" s="27" t="s">
        <v>53</v>
      </c>
      <c r="C92" s="27"/>
      <c r="D92" s="13">
        <f>D74</f>
        <v>0</v>
      </c>
      <c r="E92" s="21">
        <f>E74</f>
        <v>0</v>
      </c>
      <c r="F92" s="5">
        <f t="shared" si="4"/>
        <v>0</v>
      </c>
    </row>
    <row r="93" spans="1:6" s="10" customFormat="1" ht="23.25" customHeight="1">
      <c r="A93" s="29"/>
      <c r="B93" s="27" t="s">
        <v>36</v>
      </c>
      <c r="C93" s="27"/>
      <c r="D93" s="9">
        <f>D56</f>
        <v>184640</v>
      </c>
      <c r="E93" s="19">
        <f>E56</f>
        <v>67766.49</v>
      </c>
      <c r="F93" s="5">
        <f t="shared" si="4"/>
        <v>36.701955155979206</v>
      </c>
    </row>
    <row r="94" spans="1:6" s="10" customFormat="1" ht="23.25" customHeight="1">
      <c r="A94" s="29"/>
      <c r="B94" s="27" t="s">
        <v>54</v>
      </c>
      <c r="C94" s="27"/>
      <c r="D94" s="13">
        <f>D75</f>
        <v>0</v>
      </c>
      <c r="E94" s="21">
        <f>E75</f>
        <v>0</v>
      </c>
      <c r="F94" s="5">
        <f t="shared" si="4"/>
        <v>0</v>
      </c>
    </row>
    <row r="95" spans="1:6" s="10" customFormat="1" ht="23.25" customHeight="1">
      <c r="A95" s="29"/>
      <c r="B95" s="27" t="s">
        <v>46</v>
      </c>
      <c r="C95" s="27"/>
      <c r="D95" s="9">
        <f>D69</f>
        <v>226803.6</v>
      </c>
      <c r="E95" s="19">
        <f>E69</f>
        <v>191771.79</v>
      </c>
      <c r="F95" s="5">
        <f t="shared" si="4"/>
        <v>84.55412083406084</v>
      </c>
    </row>
    <row r="96" spans="1:6" s="10" customFormat="1" ht="23.25" customHeight="1">
      <c r="A96" s="29"/>
      <c r="B96" s="27" t="s">
        <v>3</v>
      </c>
      <c r="C96" s="27"/>
      <c r="D96" s="9">
        <f>D41</f>
        <v>141630.09999999998</v>
      </c>
      <c r="E96" s="19">
        <f>E41</f>
        <v>110370.51999999999</v>
      </c>
      <c r="F96" s="5">
        <f t="shared" si="4"/>
        <v>77.9287171300451</v>
      </c>
    </row>
    <row r="97" spans="1:6" s="10" customFormat="1" ht="33">
      <c r="A97" s="14" t="s">
        <v>67</v>
      </c>
      <c r="B97" s="29"/>
      <c r="C97" s="29"/>
      <c r="D97" s="9">
        <f>D95+D94+D93+D92+D91+D96</f>
        <v>3695621.7</v>
      </c>
      <c r="E97" s="19">
        <f>E95+E94+E93+E92+E91+E96</f>
        <v>3124428.81</v>
      </c>
      <c r="F97" s="5">
        <f t="shared" si="4"/>
        <v>84.54406494041314</v>
      </c>
    </row>
  </sheetData>
  <sheetProtection/>
  <mergeCells count="60">
    <mergeCell ref="B92:C92"/>
    <mergeCell ref="A86:F86"/>
    <mergeCell ref="B97:C97"/>
    <mergeCell ref="A1:F1"/>
    <mergeCell ref="D2:D4"/>
    <mergeCell ref="E2:E4"/>
    <mergeCell ref="F2:F4"/>
    <mergeCell ref="B89:C89"/>
    <mergeCell ref="B90:C90"/>
    <mergeCell ref="A91:A96"/>
    <mergeCell ref="B91:C91"/>
    <mergeCell ref="A77:F77"/>
    <mergeCell ref="B93:C93"/>
    <mergeCell ref="B94:C94"/>
    <mergeCell ref="B95:C95"/>
    <mergeCell ref="B96:C96"/>
    <mergeCell ref="A78:F78"/>
    <mergeCell ref="B81:C81"/>
    <mergeCell ref="B82:C82"/>
    <mergeCell ref="A83:F83"/>
    <mergeCell ref="A84:F84"/>
    <mergeCell ref="B70:C70"/>
    <mergeCell ref="A71:F71"/>
    <mergeCell ref="A72:F72"/>
    <mergeCell ref="A73:A75"/>
    <mergeCell ref="B73:B75"/>
    <mergeCell ref="B76:C76"/>
    <mergeCell ref="B57:C57"/>
    <mergeCell ref="A58:F58"/>
    <mergeCell ref="A59:F59"/>
    <mergeCell ref="A64:A65"/>
    <mergeCell ref="B64:B65"/>
    <mergeCell ref="A68:A69"/>
    <mergeCell ref="B68:C68"/>
    <mergeCell ref="B69:C69"/>
    <mergeCell ref="A45:A46"/>
    <mergeCell ref="B45:B46"/>
    <mergeCell ref="A52:A53"/>
    <mergeCell ref="B52:B53"/>
    <mergeCell ref="A55:A56"/>
    <mergeCell ref="B55:C55"/>
    <mergeCell ref="B56:C56"/>
    <mergeCell ref="A40:A41"/>
    <mergeCell ref="B40:C40"/>
    <mergeCell ref="B41:C41"/>
    <mergeCell ref="B42:C42"/>
    <mergeCell ref="A43:F43"/>
    <mergeCell ref="A44:F44"/>
    <mergeCell ref="A15:A16"/>
    <mergeCell ref="B15:B16"/>
    <mergeCell ref="A31:A32"/>
    <mergeCell ref="B31:B32"/>
    <mergeCell ref="A34:F34"/>
    <mergeCell ref="B39:C39"/>
    <mergeCell ref="A2:A4"/>
    <mergeCell ref="B2:B4"/>
    <mergeCell ref="C2:C4"/>
    <mergeCell ref="A5:F5"/>
    <mergeCell ref="A6:F6"/>
    <mergeCell ref="A11:F11"/>
  </mergeCells>
  <printOptions/>
  <pageMargins left="0.31496062992125984" right="0.15748031496062992" top="0.38" bottom="0.1968503937007874" header="0.38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Tkachev_DA</dc:creator>
  <cp:keywords/>
  <dc:description/>
  <cp:lastModifiedBy>Ткачев Дмитрий Александрович</cp:lastModifiedBy>
  <cp:lastPrinted>2018-11-08T08:56:47Z</cp:lastPrinted>
  <dcterms:created xsi:type="dcterms:W3CDTF">2018-01-20T07:12:41Z</dcterms:created>
  <dcterms:modified xsi:type="dcterms:W3CDTF">2018-11-08T08:58:15Z</dcterms:modified>
  <cp:category/>
  <cp:version/>
  <cp:contentType/>
  <cp:contentStatus/>
</cp:coreProperties>
</file>